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acovní stůl\Zadávání VŘ\2022\Oprava staničních kolejí v žst. Česká Třebová\Do nabídky\"/>
    </mc:Choice>
  </mc:AlternateContent>
  <bookViews>
    <workbookView xWindow="0" yWindow="0" windowWidth="0" windowHeight="0"/>
  </bookViews>
  <sheets>
    <sheet name="Rekapitulace stavby" sheetId="1" r:id="rId1"/>
    <sheet name="SO 01 - Oprava koleje č. 211" sheetId="2" r:id="rId2"/>
    <sheet name="SO 02 - Oprava koleje č. 212" sheetId="3" r:id="rId3"/>
    <sheet name="SO 03 - Oprava koleje č. 213" sheetId="4" r:id="rId4"/>
    <sheet name="SO 04 - Oprava koleje č. 214" sheetId="5" r:id="rId5"/>
    <sheet name="SO 05 - Oprava výhybky č...." sheetId="6" r:id="rId6"/>
    <sheet name="SO 06 - Úprava šachet" sheetId="7" r:id="rId7"/>
    <sheet name="SO 07 - Přeložení kabelů ..." sheetId="8" r:id="rId8"/>
    <sheet name="OBJ 1 - NEOCEŇOVAT - Mate..." sheetId="9" r:id="rId9"/>
    <sheet name="VON - Vedlejší a ostatní ..." sheetId="10" r:id="rId10"/>
  </sheets>
  <calcPr/>
</workbook>
</file>

<file path=xl/calcChain.xml><?xml version="1.0" encoding="utf-8"?>
<calcChain xmlns="http://schemas.openxmlformats.org/spreadsheetml/2006/main">
  <c i="10" l="1" r="T79"/>
  <c r="R79"/>
  <c r="P79"/>
  <c r="J79"/>
  <c r="BK79"/>
  <c i="1" r="AU63"/>
  <c i="10" r="J59"/>
  <c r="J37"/>
  <c r="J36"/>
  <c i="1" r="AY63"/>
  <c i="10" r="J35"/>
  <c i="1" r="AX63"/>
  <c i="10"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54"/>
  <c r="J20"/>
  <c r="J18"/>
  <c r="E18"/>
  <c r="F76"/>
  <c r="J17"/>
  <c r="J15"/>
  <c r="E15"/>
  <c r="F75"/>
  <c r="J14"/>
  <c r="J12"/>
  <c r="J52"/>
  <c r="E7"/>
  <c r="E69"/>
  <c i="9" r="T184"/>
  <c r="R184"/>
  <c r="P184"/>
  <c r="BK184"/>
  <c r="J184"/>
  <c r="J66"/>
  <c r="T159"/>
  <c r="R159"/>
  <c r="P159"/>
  <c r="BK159"/>
  <c r="J159"/>
  <c r="J65"/>
  <c r="T134"/>
  <c r="R134"/>
  <c r="P134"/>
  <c r="BK134"/>
  <c r="J134"/>
  <c r="J64"/>
  <c r="T114"/>
  <c r="R114"/>
  <c r="P114"/>
  <c r="BK114"/>
  <c r="J114"/>
  <c r="J63"/>
  <c r="T89"/>
  <c r="R89"/>
  <c r="P89"/>
  <c r="P86"/>
  <c i="1" r="AU62"/>
  <c i="9" r="BK89"/>
  <c r="J89"/>
  <c r="J62"/>
  <c r="J88"/>
  <c r="J87"/>
  <c r="T86"/>
  <c r="R86"/>
  <c r="BK86"/>
  <c r="J86"/>
  <c r="J37"/>
  <c r="J36"/>
  <c i="1" r="AY62"/>
  <c i="9" r="J35"/>
  <c i="1" r="AX62"/>
  <c i="9"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61"/>
  <c r="J60"/>
  <c r="F80"/>
  <c r="E78"/>
  <c r="F52"/>
  <c r="E50"/>
  <c r="J24"/>
  <c r="E24"/>
  <c r="J83"/>
  <c r="J23"/>
  <c r="J21"/>
  <c r="E21"/>
  <c r="J54"/>
  <c r="J20"/>
  <c r="J18"/>
  <c r="E18"/>
  <c r="F83"/>
  <c r="J17"/>
  <c r="J15"/>
  <c r="E15"/>
  <c r="F82"/>
  <c r="J14"/>
  <c r="J12"/>
  <c r="J80"/>
  <c r="E7"/>
  <c r="E76"/>
  <c i="8" r="T79"/>
  <c r="R79"/>
  <c r="P79"/>
  <c r="BK79"/>
  <c r="J79"/>
  <c r="J59"/>
  <c i="1" r="AU61"/>
  <c i="8" r="J37"/>
  <c r="J36"/>
  <c i="1" r="AY61"/>
  <c i="8" r="J35"/>
  <c i="1" r="AX61"/>
  <c i="8"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54"/>
  <c r="J14"/>
  <c r="J12"/>
  <c r="J52"/>
  <c r="E7"/>
  <c r="E48"/>
  <c i="7" r="T79"/>
  <c r="R79"/>
  <c r="P79"/>
  <c i="1" r="AU60"/>
  <c i="7" r="BK79"/>
  <c r="J79"/>
  <c r="J59"/>
  <c r="J37"/>
  <c r="J36"/>
  <c i="1" r="AY60"/>
  <c i="7" r="J35"/>
  <c i="1" r="AX60"/>
  <c i="7"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F73"/>
  <c r="E71"/>
  <c r="F52"/>
  <c r="E50"/>
  <c r="J24"/>
  <c r="E24"/>
  <c r="J55"/>
  <c r="J23"/>
  <c r="J21"/>
  <c r="E21"/>
  <c r="J75"/>
  <c r="J20"/>
  <c r="J18"/>
  <c r="E18"/>
  <c r="F76"/>
  <c r="J17"/>
  <c r="J15"/>
  <c r="E15"/>
  <c r="F54"/>
  <c r="J14"/>
  <c r="J12"/>
  <c r="J52"/>
  <c r="E7"/>
  <c r="E48"/>
  <c i="6" r="T79"/>
  <c r="R79"/>
  <c r="P79"/>
  <c r="BK79"/>
  <c r="J79"/>
  <c r="J59"/>
  <c i="1" r="AU59"/>
  <c i="6" r="J37"/>
  <c r="J36"/>
  <c i="1" r="AY59"/>
  <c i="6" r="J35"/>
  <c i="1" r="AX59"/>
  <c i="6"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F73"/>
  <c r="E71"/>
  <c r="F52"/>
  <c r="E50"/>
  <c r="J24"/>
  <c r="E24"/>
  <c r="J55"/>
  <c r="J23"/>
  <c r="J21"/>
  <c r="E21"/>
  <c r="J75"/>
  <c r="J20"/>
  <c r="J18"/>
  <c r="E18"/>
  <c r="F55"/>
  <c r="J17"/>
  <c r="J15"/>
  <c r="E15"/>
  <c r="F75"/>
  <c r="J14"/>
  <c r="J12"/>
  <c r="J73"/>
  <c r="E7"/>
  <c r="E69"/>
  <c i="5" r="T79"/>
  <c r="R79"/>
  <c r="P79"/>
  <c i="1" r="AU58"/>
  <c i="5" r="BK79"/>
  <c r="J79"/>
  <c r="J59"/>
  <c r="J37"/>
  <c r="J36"/>
  <c i="1" r="AY58"/>
  <c i="5" r="J35"/>
  <c i="1" r="AX58"/>
  <c i="5"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F73"/>
  <c r="E71"/>
  <c r="F52"/>
  <c r="E50"/>
  <c r="J24"/>
  <c r="E24"/>
  <c r="J55"/>
  <c r="J23"/>
  <c r="J21"/>
  <c r="E21"/>
  <c r="J75"/>
  <c r="J20"/>
  <c r="J18"/>
  <c r="E18"/>
  <c r="F55"/>
  <c r="J17"/>
  <c r="J15"/>
  <c r="E15"/>
  <c r="F75"/>
  <c r="J14"/>
  <c r="J12"/>
  <c r="J52"/>
  <c r="E7"/>
  <c r="E48"/>
  <c i="4" r="T79"/>
  <c r="R79"/>
  <c r="P79"/>
  <c i="1" r="AU57"/>
  <c i="4" r="BK79"/>
  <c r="J79"/>
  <c r="J59"/>
  <c r="J37"/>
  <c r="J36"/>
  <c i="1" r="AY57"/>
  <c i="4" r="J35"/>
  <c i="1" r="AX57"/>
  <c i="4"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54"/>
  <c r="J14"/>
  <c r="J12"/>
  <c r="J73"/>
  <c r="E7"/>
  <c r="E69"/>
  <c i="3" r="T79"/>
  <c r="R79"/>
  <c r="P79"/>
  <c r="BK79"/>
  <c r="J79"/>
  <c i="1" r="AU56"/>
  <c i="3" r="J37"/>
  <c r="J36"/>
  <c i="1" r="AY56"/>
  <c i="3" r="J35"/>
  <c i="1" r="AX56"/>
  <c i="3"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F73"/>
  <c r="E71"/>
  <c r="F52"/>
  <c r="E50"/>
  <c r="J24"/>
  <c r="E24"/>
  <c r="J55"/>
  <c r="J23"/>
  <c r="J21"/>
  <c r="E21"/>
  <c r="J75"/>
  <c r="J20"/>
  <c r="J18"/>
  <c r="E18"/>
  <c r="F55"/>
  <c r="J17"/>
  <c r="J15"/>
  <c r="E15"/>
  <c r="F75"/>
  <c r="J14"/>
  <c r="J12"/>
  <c r="J73"/>
  <c r="E7"/>
  <c r="E48"/>
  <c i="2" r="T79"/>
  <c r="R79"/>
  <c r="P79"/>
  <c i="1" r="AU55"/>
  <c i="2" r="BK79"/>
  <c r="J79"/>
  <c r="J59"/>
  <c r="J37"/>
  <c r="J36"/>
  <c i="1" r="AY55"/>
  <c i="2" r="J35"/>
  <c i="1" r="AX55"/>
  <c i="2"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73"/>
  <c r="E7"/>
  <c r="E69"/>
  <c i="1" r="L50"/>
  <c r="AM50"/>
  <c r="AM49"/>
  <c r="L49"/>
  <c r="AM47"/>
  <c r="L47"/>
  <c r="L45"/>
  <c r="L44"/>
  <c i="2" r="F37"/>
  <c r="BK219"/>
  <c r="J217"/>
  <c r="J214"/>
  <c r="BK211"/>
  <c r="J209"/>
  <c r="J206"/>
  <c r="J203"/>
  <c r="J200"/>
  <c r="BK197"/>
  <c r="BK194"/>
  <c r="J191"/>
  <c r="BK188"/>
  <c r="BK185"/>
  <c r="BK182"/>
  <c r="BK179"/>
  <c r="J176"/>
  <c r="BK173"/>
  <c r="J170"/>
  <c r="BK167"/>
  <c r="BK164"/>
  <c r="BK161"/>
  <c r="J158"/>
  <c r="J155"/>
  <c r="BK152"/>
  <c r="BK149"/>
  <c r="BK146"/>
  <c r="J143"/>
  <c r="BK137"/>
  <c r="BK134"/>
  <c r="J131"/>
  <c r="BK128"/>
  <c r="J125"/>
  <c r="BK122"/>
  <c r="J119"/>
  <c r="J116"/>
  <c r="J113"/>
  <c r="J110"/>
  <c r="BK107"/>
  <c r="J104"/>
  <c r="BK101"/>
  <c r="BK98"/>
  <c r="BK95"/>
  <c r="J92"/>
  <c r="BK89"/>
  <c r="J219"/>
  <c r="BK217"/>
  <c r="BK214"/>
  <c r="J211"/>
  <c r="BK209"/>
  <c r="BK206"/>
  <c r="BK203"/>
  <c r="BK200"/>
  <c r="J197"/>
  <c r="J194"/>
  <c r="BK191"/>
  <c r="J188"/>
  <c r="J185"/>
  <c r="J182"/>
  <c r="J179"/>
  <c r="BK176"/>
  <c r="J173"/>
  <c r="BK170"/>
  <c r="J167"/>
  <c r="J164"/>
  <c r="J161"/>
  <c r="BK158"/>
  <c r="BK155"/>
  <c r="J152"/>
  <c r="J149"/>
  <c r="J146"/>
  <c r="BK143"/>
  <c r="BK140"/>
  <c r="J140"/>
  <c r="J137"/>
  <c r="J134"/>
  <c r="BK131"/>
  <c r="J128"/>
  <c r="BK125"/>
  <c r="J122"/>
  <c r="BK119"/>
  <c r="BK116"/>
  <c r="BK113"/>
  <c r="BK110"/>
  <c r="J107"/>
  <c r="BK104"/>
  <c r="J101"/>
  <c r="J98"/>
  <c r="J95"/>
  <c r="BK92"/>
  <c r="J89"/>
  <c r="BK86"/>
  <c r="J86"/>
  <c r="BK83"/>
  <c r="J83"/>
  <c r="BK80"/>
  <c r="J80"/>
  <c i="1" r="AS54"/>
  <c i="3" r="BK179"/>
  <c r="BK173"/>
  <c r="BK208"/>
  <c r="BK205"/>
  <c r="BK203"/>
  <c r="J197"/>
  <c r="BK191"/>
  <c r="BK185"/>
  <c r="J182"/>
  <c r="BK176"/>
  <c r="J173"/>
  <c r="BK167"/>
  <c r="J164"/>
  <c r="J149"/>
  <c r="J143"/>
  <c r="J140"/>
  <c r="BK137"/>
  <c r="J134"/>
  <c r="BK125"/>
  <c r="BK119"/>
  <c r="BK116"/>
  <c r="J113"/>
  <c r="BK110"/>
  <c r="BK107"/>
  <c r="J104"/>
  <c r="J98"/>
  <c r="BK95"/>
  <c r="J80"/>
  <c r="J211"/>
  <c r="J208"/>
  <c r="J200"/>
  <c r="J194"/>
  <c r="J191"/>
  <c r="J188"/>
  <c r="BK213"/>
  <c r="J213"/>
  <c r="BK211"/>
  <c r="J205"/>
  <c r="J203"/>
  <c r="BK200"/>
  <c r="BK197"/>
  <c r="BK194"/>
  <c r="BK188"/>
  <c r="J185"/>
  <c r="BK182"/>
  <c r="J179"/>
  <c r="J176"/>
  <c r="J170"/>
  <c r="BK161"/>
  <c r="BK155"/>
  <c r="J152"/>
  <c r="BK146"/>
  <c r="BK134"/>
  <c r="J131"/>
  <c r="J128"/>
  <c r="J125"/>
  <c r="J122"/>
  <c r="J119"/>
  <c r="J116"/>
  <c r="BK113"/>
  <c r="J110"/>
  <c r="J107"/>
  <c r="BK104"/>
  <c r="BK101"/>
  <c r="J86"/>
  <c r="BK170"/>
  <c r="J167"/>
  <c r="J161"/>
  <c r="J158"/>
  <c r="J155"/>
  <c r="J137"/>
  <c r="BK131"/>
  <c r="BK128"/>
  <c r="J101"/>
  <c r="BK98"/>
  <c r="J95"/>
  <c r="BK92"/>
  <c r="BK89"/>
  <c r="BK83"/>
  <c r="BK164"/>
  <c r="BK158"/>
  <c r="BK152"/>
  <c r="BK149"/>
  <c r="J146"/>
  <c r="BK143"/>
  <c r="BK140"/>
  <c r="BK122"/>
  <c r="J92"/>
  <c r="J89"/>
  <c r="BK80"/>
  <c r="BK86"/>
  <c r="J83"/>
  <c i="4" r="BK222"/>
  <c r="J217"/>
  <c r="J209"/>
  <c r="J191"/>
  <c r="BK179"/>
  <c r="J176"/>
  <c r="BK173"/>
  <c r="BK170"/>
  <c r="J167"/>
  <c r="J164"/>
  <c r="J161"/>
  <c r="BK155"/>
  <c r="J152"/>
  <c r="J222"/>
  <c r="BK220"/>
  <c r="BK203"/>
  <c r="BK197"/>
  <c r="J194"/>
  <c r="J188"/>
  <c r="BK185"/>
  <c r="BK182"/>
  <c r="J173"/>
  <c r="BK158"/>
  <c r="BK149"/>
  <c r="BK146"/>
  <c r="J143"/>
  <c r="J134"/>
  <c r="J220"/>
  <c r="BK217"/>
  <c r="BK214"/>
  <c r="BK212"/>
  <c r="BK209"/>
  <c r="J206"/>
  <c r="J203"/>
  <c r="J200"/>
  <c r="J197"/>
  <c r="J182"/>
  <c r="BK176"/>
  <c r="BK167"/>
  <c r="BK164"/>
  <c r="BK161"/>
  <c r="J158"/>
  <c r="J149"/>
  <c r="J146"/>
  <c r="BK143"/>
  <c r="J140"/>
  <c r="J137"/>
  <c r="BK134"/>
  <c r="J131"/>
  <c r="BK128"/>
  <c r="J125"/>
  <c r="BK122"/>
  <c r="J113"/>
  <c r="BK110"/>
  <c r="BK107"/>
  <c r="BK101"/>
  <c r="BK92"/>
  <c r="BK83"/>
  <c r="J214"/>
  <c r="J212"/>
  <c r="BK206"/>
  <c r="BK200"/>
  <c r="BK194"/>
  <c r="BK191"/>
  <c r="BK188"/>
  <c r="J185"/>
  <c r="J179"/>
  <c r="J170"/>
  <c r="J155"/>
  <c r="BK152"/>
  <c r="BK140"/>
  <c r="BK137"/>
  <c r="BK131"/>
  <c r="J128"/>
  <c r="J119"/>
  <c r="BK116"/>
  <c r="BK89"/>
  <c r="J80"/>
  <c r="J116"/>
  <c r="J107"/>
  <c r="J104"/>
  <c r="J98"/>
  <c r="BK95"/>
  <c r="J92"/>
  <c r="BK86"/>
  <c r="J83"/>
  <c r="BK80"/>
  <c r="BK125"/>
  <c r="J122"/>
  <c r="BK119"/>
  <c r="BK113"/>
  <c r="J110"/>
  <c r="BK104"/>
  <c r="J101"/>
  <c r="BK98"/>
  <c r="J95"/>
  <c r="J89"/>
  <c r="J86"/>
  <c i="3" r="J30"/>
  <c i="5" r="BK212"/>
  <c r="BK206"/>
  <c r="J203"/>
  <c r="J197"/>
  <c r="J194"/>
  <c r="J191"/>
  <c r="J188"/>
  <c r="J185"/>
  <c r="BK167"/>
  <c r="BK164"/>
  <c r="BK161"/>
  <c r="BK158"/>
  <c r="BK152"/>
  <c r="BK146"/>
  <c r="BK143"/>
  <c r="J140"/>
  <c r="BK137"/>
  <c r="BK134"/>
  <c r="BK131"/>
  <c r="BK128"/>
  <c r="BK125"/>
  <c r="BK122"/>
  <c r="BK116"/>
  <c r="BK110"/>
  <c r="BK107"/>
  <c r="J104"/>
  <c r="BK101"/>
  <c r="J98"/>
  <c r="BK89"/>
  <c r="BK83"/>
  <c r="J80"/>
  <c r="BK209"/>
  <c r="J206"/>
  <c r="BK185"/>
  <c r="J182"/>
  <c r="J179"/>
  <c r="BK176"/>
  <c r="BK173"/>
  <c r="J146"/>
  <c r="BK140"/>
  <c r="BK119"/>
  <c r="J113"/>
  <c r="J110"/>
  <c r="J95"/>
  <c r="BK92"/>
  <c r="J214"/>
  <c r="BK200"/>
  <c r="BK182"/>
  <c r="BK170"/>
  <c r="J167"/>
  <c r="J164"/>
  <c r="J161"/>
  <c r="J158"/>
  <c r="BK155"/>
  <c r="J152"/>
  <c r="BK149"/>
  <c r="J137"/>
  <c r="J134"/>
  <c r="J131"/>
  <c r="J125"/>
  <c r="J122"/>
  <c r="J116"/>
  <c r="BK113"/>
  <c r="BK104"/>
  <c r="J101"/>
  <c r="BK98"/>
  <c r="J92"/>
  <c r="J89"/>
  <c r="BK86"/>
  <c r="J83"/>
  <c r="BK80"/>
  <c r="BK214"/>
  <c r="J212"/>
  <c r="J209"/>
  <c r="BK203"/>
  <c r="J200"/>
  <c r="BK197"/>
  <c r="BK194"/>
  <c r="BK191"/>
  <c r="BK188"/>
  <c r="BK179"/>
  <c r="J176"/>
  <c r="J173"/>
  <c r="J170"/>
  <c r="J155"/>
  <c r="J149"/>
  <c r="J143"/>
  <c r="J128"/>
  <c r="J119"/>
  <c r="J107"/>
  <c r="BK95"/>
  <c r="J86"/>
  <c i="6" r="J230"/>
  <c r="J227"/>
  <c r="J224"/>
  <c r="J212"/>
  <c r="J206"/>
  <c r="J200"/>
  <c r="J194"/>
  <c r="BK191"/>
  <c r="J188"/>
  <c r="J233"/>
  <c r="BK230"/>
  <c r="BK221"/>
  <c r="J218"/>
  <c r="BK215"/>
  <c r="BK212"/>
  <c r="BK209"/>
  <c r="BK197"/>
  <c r="BK194"/>
  <c r="BK185"/>
  <c r="BK179"/>
  <c r="BK176"/>
  <c r="J170"/>
  <c r="BK164"/>
  <c r="BK161"/>
  <c r="J155"/>
  <c r="BK152"/>
  <c r="J146"/>
  <c r="J140"/>
  <c r="J137"/>
  <c r="BK134"/>
  <c r="BK131"/>
  <c r="BK128"/>
  <c r="BK125"/>
  <c r="BK122"/>
  <c r="J116"/>
  <c r="BK113"/>
  <c r="J110"/>
  <c r="J104"/>
  <c r="BK101"/>
  <c r="BK98"/>
  <c r="BK95"/>
  <c r="J92"/>
  <c r="BK89"/>
  <c r="J86"/>
  <c r="BK83"/>
  <c r="BK80"/>
  <c r="BK227"/>
  <c r="J215"/>
  <c r="J209"/>
  <c r="J203"/>
  <c r="J191"/>
  <c r="BK188"/>
  <c r="J185"/>
  <c r="BK182"/>
  <c r="BK233"/>
  <c r="BK224"/>
  <c r="J221"/>
  <c r="BK218"/>
  <c r="BK206"/>
  <c r="BK203"/>
  <c r="BK200"/>
  <c r="J197"/>
  <c r="J182"/>
  <c r="J179"/>
  <c r="J176"/>
  <c r="J173"/>
  <c r="BK170"/>
  <c r="J167"/>
  <c r="J164"/>
  <c r="J161"/>
  <c r="J158"/>
  <c r="J152"/>
  <c r="J149"/>
  <c r="BK146"/>
  <c r="J143"/>
  <c r="BK140"/>
  <c r="BK137"/>
  <c r="J134"/>
  <c r="J128"/>
  <c r="J125"/>
  <c r="J122"/>
  <c r="BK119"/>
  <c r="BK116"/>
  <c r="J113"/>
  <c r="BK107"/>
  <c r="J101"/>
  <c r="J98"/>
  <c r="BK92"/>
  <c r="J89"/>
  <c r="BK86"/>
  <c r="J83"/>
  <c r="J80"/>
  <c r="BK173"/>
  <c r="BK155"/>
  <c r="J119"/>
  <c r="BK110"/>
  <c r="J95"/>
  <c r="BK167"/>
  <c r="BK158"/>
  <c r="BK149"/>
  <c r="BK143"/>
  <c r="J131"/>
  <c r="J107"/>
  <c r="BK104"/>
  <c i="7" r="J110"/>
  <c r="J104"/>
  <c r="BK101"/>
  <c r="J98"/>
  <c r="J95"/>
  <c r="BK86"/>
  <c r="BK83"/>
  <c r="BK80"/>
  <c r="BK110"/>
  <c r="J92"/>
  <c r="J89"/>
  <c r="J86"/>
  <c r="J80"/>
  <c r="BK107"/>
  <c r="BK104"/>
  <c r="BK89"/>
  <c r="J107"/>
  <c r="J101"/>
  <c r="BK98"/>
  <c r="BK95"/>
  <c r="BK92"/>
  <c r="J83"/>
  <c i="8" r="BK116"/>
  <c r="J114"/>
  <c r="J112"/>
  <c r="J108"/>
  <c r="J106"/>
  <c r="BK102"/>
  <c r="BK100"/>
  <c r="J98"/>
  <c r="BK95"/>
  <c r="BK92"/>
  <c r="BK89"/>
  <c r="J86"/>
  <c r="J116"/>
  <c r="BK112"/>
  <c r="BK110"/>
  <c r="BK108"/>
  <c r="BK106"/>
  <c r="J104"/>
  <c r="J102"/>
  <c r="J100"/>
  <c r="BK98"/>
  <c r="J92"/>
  <c r="J89"/>
  <c r="BK86"/>
  <c r="BK83"/>
  <c r="BK80"/>
  <c r="F35"/>
  <c r="BK114"/>
  <c r="J110"/>
  <c r="J95"/>
  <c r="J83"/>
  <c r="BK104"/>
  <c r="J80"/>
  <c i="9" r="J217"/>
  <c r="BK211"/>
  <c r="J207"/>
  <c r="BK203"/>
  <c r="BK201"/>
  <c r="J199"/>
  <c r="BK197"/>
  <c r="J195"/>
  <c r="BK193"/>
  <c r="BK191"/>
  <c r="BK188"/>
  <c r="J180"/>
  <c r="BK172"/>
  <c r="J163"/>
  <c r="J160"/>
  <c r="J157"/>
  <c r="BK150"/>
  <c r="BK215"/>
  <c r="BK213"/>
  <c r="BK209"/>
  <c r="BK207"/>
  <c r="J205"/>
  <c r="J203"/>
  <c r="J201"/>
  <c r="J197"/>
  <c r="J193"/>
  <c r="J188"/>
  <c r="BK180"/>
  <c r="J169"/>
  <c r="BK166"/>
  <c r="BK157"/>
  <c r="BK155"/>
  <c r="J153"/>
  <c r="J150"/>
  <c r="J213"/>
  <c r="J211"/>
  <c r="J209"/>
  <c r="J185"/>
  <c r="J182"/>
  <c r="J178"/>
  <c r="BK175"/>
  <c r="BK169"/>
  <c r="J166"/>
  <c r="BK163"/>
  <c r="BK160"/>
  <c r="BK217"/>
  <c r="J215"/>
  <c r="BK205"/>
  <c r="BK199"/>
  <c r="BK195"/>
  <c r="J191"/>
  <c r="BK185"/>
  <c r="BK182"/>
  <c r="BK178"/>
  <c r="J175"/>
  <c r="J172"/>
  <c r="J155"/>
  <c r="BK153"/>
  <c r="BK147"/>
  <c r="BK141"/>
  <c r="BK138"/>
  <c r="BK130"/>
  <c r="BK121"/>
  <c r="BK118"/>
  <c r="J112"/>
  <c r="J110"/>
  <c r="J108"/>
  <c r="BK93"/>
  <c r="J90"/>
  <c r="J144"/>
  <c r="BK127"/>
  <c r="BK124"/>
  <c r="J121"/>
  <c r="BK112"/>
  <c r="BK110"/>
  <c r="J105"/>
  <c r="J96"/>
  <c r="J147"/>
  <c r="BK144"/>
  <c r="BK135"/>
  <c r="J132"/>
  <c r="J130"/>
  <c r="J127"/>
  <c r="J118"/>
  <c r="BK115"/>
  <c r="BK108"/>
  <c r="J102"/>
  <c r="J99"/>
  <c r="BK96"/>
  <c r="J93"/>
  <c r="J141"/>
  <c r="J138"/>
  <c r="J135"/>
  <c r="BK132"/>
  <c r="J124"/>
  <c r="J115"/>
  <c r="BK105"/>
  <c r="BK102"/>
  <c r="BK99"/>
  <c r="BK90"/>
  <c i="10" r="BK99"/>
  <c r="J96"/>
  <c r="J94"/>
  <c r="BK90"/>
  <c r="BK88"/>
  <c r="J84"/>
  <c r="BK80"/>
  <c r="BK86"/>
  <c r="BK82"/>
  <c r="J30"/>
  <c r="J92"/>
  <c r="J99"/>
  <c r="BK96"/>
  <c r="BK94"/>
  <c r="BK92"/>
  <c r="J90"/>
  <c r="J88"/>
  <c r="J86"/>
  <c r="BK84"/>
  <c r="J82"/>
  <c r="J80"/>
  <c i="9" r="J30"/>
  <c i="1" r="AU54"/>
  <c i="9" l="1" r="J59"/>
  <c i="10" r="F54"/>
  <c r="J55"/>
  <c r="J73"/>
  <c r="J75"/>
  <c r="BE82"/>
  <c r="BE84"/>
  <c r="BE86"/>
  <c r="BE90"/>
  <c r="BE92"/>
  <c r="BE94"/>
  <c r="BE96"/>
  <c r="F55"/>
  <c r="BE88"/>
  <c r="BE99"/>
  <c r="BE80"/>
  <c r="E48"/>
  <c i="1" r="AG63"/>
  <c i="9" r="E48"/>
  <c r="F55"/>
  <c r="BE108"/>
  <c r="BE110"/>
  <c r="BE127"/>
  <c r="BE135"/>
  <c r="BE141"/>
  <c r="F54"/>
  <c r="J82"/>
  <c r="BE90"/>
  <c r="BE99"/>
  <c r="BE121"/>
  <c r="BE138"/>
  <c r="J52"/>
  <c r="J55"/>
  <c r="BE93"/>
  <c r="BE102"/>
  <c r="BE105"/>
  <c r="BE112"/>
  <c r="BE115"/>
  <c r="BE118"/>
  <c r="BE130"/>
  <c r="BE147"/>
  <c r="BE96"/>
  <c r="BE124"/>
  <c r="BE132"/>
  <c r="BE144"/>
  <c r="BE157"/>
  <c r="BE160"/>
  <c r="BE163"/>
  <c r="BE201"/>
  <c r="BE207"/>
  <c r="BE217"/>
  <c r="BE153"/>
  <c r="BE155"/>
  <c r="BE169"/>
  <c r="BE180"/>
  <c r="BE188"/>
  <c r="BE191"/>
  <c r="BE193"/>
  <c r="BE199"/>
  <c r="BE205"/>
  <c r="BE172"/>
  <c r="BE175"/>
  <c r="BE185"/>
  <c r="BE195"/>
  <c r="BE197"/>
  <c r="BE211"/>
  <c i="1" r="AG62"/>
  <c i="9" r="BE150"/>
  <c r="BE166"/>
  <c r="BE178"/>
  <c r="BE182"/>
  <c r="BE203"/>
  <c r="BE209"/>
  <c r="BE213"/>
  <c r="BE215"/>
  <c i="8" r="J54"/>
  <c r="J73"/>
  <c r="BE95"/>
  <c r="BE114"/>
  <c r="E69"/>
  <c r="BE80"/>
  <c r="BE89"/>
  <c r="BE92"/>
  <c r="F55"/>
  <c r="F75"/>
  <c r="BE83"/>
  <c r="BE102"/>
  <c r="BE104"/>
  <c r="BE106"/>
  <c r="BE108"/>
  <c r="BE110"/>
  <c r="BE112"/>
  <c r="BE116"/>
  <c r="J55"/>
  <c r="BE86"/>
  <c r="BE98"/>
  <c r="BE100"/>
  <c i="1" r="BB61"/>
  <c i="7" r="F55"/>
  <c r="E69"/>
  <c r="F75"/>
  <c r="J76"/>
  <c r="BE83"/>
  <c r="BE101"/>
  <c r="J73"/>
  <c r="BE80"/>
  <c r="BE98"/>
  <c r="BE110"/>
  <c r="J54"/>
  <c r="BE95"/>
  <c r="BE104"/>
  <c r="BE107"/>
  <c r="BE86"/>
  <c r="BE89"/>
  <c r="BE92"/>
  <c i="6" r="J54"/>
  <c r="BE80"/>
  <c r="BE101"/>
  <c r="BE125"/>
  <c r="BE128"/>
  <c r="BE140"/>
  <c r="BE146"/>
  <c r="BE155"/>
  <c r="BE164"/>
  <c r="F54"/>
  <c r="J76"/>
  <c r="BE92"/>
  <c r="BE107"/>
  <c r="BE113"/>
  <c r="BE116"/>
  <c r="BE152"/>
  <c r="E48"/>
  <c r="J52"/>
  <c r="F76"/>
  <c r="BE83"/>
  <c r="BE86"/>
  <c r="BE89"/>
  <c r="BE104"/>
  <c r="BE122"/>
  <c r="BE134"/>
  <c r="BE137"/>
  <c r="BE143"/>
  <c r="BE161"/>
  <c r="BE170"/>
  <c r="BE176"/>
  <c r="BE179"/>
  <c r="BE227"/>
  <c r="BE233"/>
  <c r="BE191"/>
  <c r="BE197"/>
  <c r="BE206"/>
  <c r="BE209"/>
  <c r="BE215"/>
  <c r="BE221"/>
  <c r="BE95"/>
  <c r="BE98"/>
  <c r="BE110"/>
  <c r="BE119"/>
  <c r="BE131"/>
  <c r="BE149"/>
  <c r="BE158"/>
  <c r="BE167"/>
  <c r="BE173"/>
  <c r="BE188"/>
  <c r="BE200"/>
  <c r="BE203"/>
  <c r="BE224"/>
  <c r="BE230"/>
  <c r="BE182"/>
  <c r="BE185"/>
  <c r="BE194"/>
  <c r="BE212"/>
  <c r="BE218"/>
  <c i="5" r="BE214"/>
  <c r="J54"/>
  <c r="J73"/>
  <c r="J76"/>
  <c r="BE83"/>
  <c r="BE89"/>
  <c r="BE92"/>
  <c r="BE101"/>
  <c r="BE104"/>
  <c r="BE182"/>
  <c r="BE206"/>
  <c r="F54"/>
  <c r="E69"/>
  <c r="F76"/>
  <c r="BE95"/>
  <c r="BE110"/>
  <c r="BE113"/>
  <c r="BE125"/>
  <c r="BE128"/>
  <c r="BE134"/>
  <c r="BE140"/>
  <c r="BE143"/>
  <c r="BE152"/>
  <c r="BE161"/>
  <c r="BE164"/>
  <c r="BE173"/>
  <c r="BE176"/>
  <c r="BE185"/>
  <c r="BE191"/>
  <c r="BE203"/>
  <c r="BE209"/>
  <c r="BE80"/>
  <c r="BE107"/>
  <c r="BE116"/>
  <c r="BE137"/>
  <c r="BE167"/>
  <c r="BE188"/>
  <c r="BE194"/>
  <c r="BE197"/>
  <c r="BE200"/>
  <c r="BE212"/>
  <c r="BE86"/>
  <c r="BE98"/>
  <c r="BE119"/>
  <c r="BE122"/>
  <c r="BE131"/>
  <c r="BE146"/>
  <c r="BE149"/>
  <c r="BE155"/>
  <c r="BE158"/>
  <c r="BE170"/>
  <c r="BE179"/>
  <c i="3" r="J59"/>
  <c i="4" r="F55"/>
  <c r="F75"/>
  <c r="BE86"/>
  <c r="BE89"/>
  <c r="BE98"/>
  <c r="BE104"/>
  <c r="BE113"/>
  <c r="BE122"/>
  <c r="E48"/>
  <c r="J52"/>
  <c r="J55"/>
  <c r="BE107"/>
  <c r="BE110"/>
  <c r="BE116"/>
  <c r="BE119"/>
  <c r="BE125"/>
  <c r="BE80"/>
  <c r="BE83"/>
  <c r="BE92"/>
  <c r="BE95"/>
  <c r="BE101"/>
  <c r="BE128"/>
  <c r="BE155"/>
  <c r="BE158"/>
  <c r="BE164"/>
  <c r="BE170"/>
  <c r="BE173"/>
  <c r="BE194"/>
  <c r="BE203"/>
  <c r="BE217"/>
  <c r="J54"/>
  <c r="BE131"/>
  <c r="BE140"/>
  <c r="BE143"/>
  <c r="BE146"/>
  <c r="BE149"/>
  <c r="BE152"/>
  <c r="BE179"/>
  <c r="BE220"/>
  <c r="BE222"/>
  <c r="BE134"/>
  <c r="BE137"/>
  <c r="BE161"/>
  <c r="BE167"/>
  <c r="BE176"/>
  <c r="BE209"/>
  <c r="BE212"/>
  <c r="BE214"/>
  <c r="BE182"/>
  <c r="BE185"/>
  <c r="BE188"/>
  <c r="BE191"/>
  <c r="BE197"/>
  <c r="BE200"/>
  <c r="BE206"/>
  <c i="3" r="J54"/>
  <c r="BE80"/>
  <c r="J52"/>
  <c r="BE86"/>
  <c r="BE107"/>
  <c r="BE110"/>
  <c r="BE113"/>
  <c r="BE125"/>
  <c r="BE131"/>
  <c r="BE149"/>
  <c r="BE155"/>
  <c r="BE167"/>
  <c r="F54"/>
  <c r="E69"/>
  <c r="F76"/>
  <c r="BE95"/>
  <c r="BE101"/>
  <c r="BE104"/>
  <c r="BE116"/>
  <c r="BE119"/>
  <c r="BE122"/>
  <c r="BE137"/>
  <c r="BE140"/>
  <c r="BE143"/>
  <c r="BE161"/>
  <c r="J76"/>
  <c r="BE89"/>
  <c r="BE92"/>
  <c r="BE98"/>
  <c r="BE134"/>
  <c r="BE158"/>
  <c r="BE164"/>
  <c r="BE185"/>
  <c r="BE191"/>
  <c r="BE197"/>
  <c r="BE203"/>
  <c r="BE208"/>
  <c r="BE213"/>
  <c r="BE173"/>
  <c r="BE176"/>
  <c r="BE179"/>
  <c r="BE205"/>
  <c r="BE83"/>
  <c r="BE128"/>
  <c r="BE146"/>
  <c r="BE152"/>
  <c r="BE170"/>
  <c r="BE182"/>
  <c r="BE188"/>
  <c r="BE194"/>
  <c r="BE200"/>
  <c r="BE211"/>
  <c i="1" r="AG56"/>
  <c i="2" r="E48"/>
  <c r="J52"/>
  <c r="F54"/>
  <c r="J54"/>
  <c r="F55"/>
  <c r="J55"/>
  <c r="BE80"/>
  <c r="BE83"/>
  <c r="BE86"/>
  <c r="BE89"/>
  <c r="BE107"/>
  <c r="BE110"/>
  <c r="BE113"/>
  <c r="BE116"/>
  <c r="BE119"/>
  <c r="BE137"/>
  <c r="BE140"/>
  <c r="BE149"/>
  <c r="BE173"/>
  <c r="BE176"/>
  <c r="BE182"/>
  <c r="BE188"/>
  <c r="BE197"/>
  <c r="BE200"/>
  <c r="BE203"/>
  <c r="BE206"/>
  <c r="BE211"/>
  <c r="BE217"/>
  <c r="BE92"/>
  <c r="BE95"/>
  <c r="BE98"/>
  <c r="BE101"/>
  <c r="BE104"/>
  <c r="BE122"/>
  <c r="BE125"/>
  <c r="BE128"/>
  <c r="BE131"/>
  <c r="BE134"/>
  <c r="BE143"/>
  <c r="BE146"/>
  <c r="BE152"/>
  <c r="BE155"/>
  <c r="BE158"/>
  <c r="BE161"/>
  <c r="BE164"/>
  <c r="BE167"/>
  <c r="BE170"/>
  <c r="BE179"/>
  <c r="BE185"/>
  <c r="BE191"/>
  <c r="BE194"/>
  <c r="BE209"/>
  <c r="BE214"/>
  <c r="BE219"/>
  <c i="1" r="BD55"/>
  <c i="2" r="F34"/>
  <c i="1" r="BA55"/>
  <c i="2" r="F35"/>
  <c i="1" r="BB55"/>
  <c i="2" r="F36"/>
  <c i="1" r="BC55"/>
  <c i="2" r="J34"/>
  <c i="1" r="AW55"/>
  <c i="3" r="F34"/>
  <c i="1" r="BA56"/>
  <c i="2" r="J30"/>
  <c i="3" r="J34"/>
  <c i="1" r="AW56"/>
  <c i="3" r="F36"/>
  <c i="1" r="BC56"/>
  <c i="3" r="F37"/>
  <c i="1" r="BD56"/>
  <c i="3" r="F35"/>
  <c i="1" r="BB56"/>
  <c i="4" r="J34"/>
  <c i="1" r="AW57"/>
  <c i="4" r="F35"/>
  <c i="1" r="BB57"/>
  <c i="4" r="F37"/>
  <c i="1" r="BD57"/>
  <c i="4" r="F34"/>
  <c i="1" r="BA57"/>
  <c i="4" r="F36"/>
  <c i="1" r="BC57"/>
  <c i="5" r="F34"/>
  <c i="1" r="BA58"/>
  <c i="5" r="J34"/>
  <c i="1" r="AW58"/>
  <c i="5" r="F35"/>
  <c i="1" r="BB58"/>
  <c i="5" r="F37"/>
  <c i="1" r="BD58"/>
  <c i="5" r="F36"/>
  <c i="1" r="BC58"/>
  <c i="4" r="J30"/>
  <c i="6" r="J34"/>
  <c i="1" r="AW59"/>
  <c i="6" r="F37"/>
  <c i="1" r="BD59"/>
  <c i="5" r="J30"/>
  <c i="6" r="F34"/>
  <c i="1" r="BA59"/>
  <c i="6" r="F35"/>
  <c i="1" r="BB59"/>
  <c i="6" r="F36"/>
  <c i="1" r="BC59"/>
  <c i="7" r="J34"/>
  <c i="1" r="AW60"/>
  <c i="7" r="F35"/>
  <c i="1" r="BB60"/>
  <c i="6" r="J30"/>
  <c i="7" r="F37"/>
  <c i="1" r="BD60"/>
  <c i="7" r="F34"/>
  <c i="1" r="BA60"/>
  <c i="7" r="F36"/>
  <c i="1" r="BC60"/>
  <c i="8" r="J34"/>
  <c i="1" r="AW61"/>
  <c i="8" r="F37"/>
  <c i="1" r="BD61"/>
  <c i="8" r="F36"/>
  <c i="1" r="BC61"/>
  <c i="8" r="F34"/>
  <c i="1" r="BA61"/>
  <c i="7" r="J30"/>
  <c i="9" r="J34"/>
  <c i="1" r="AW62"/>
  <c i="9" r="F36"/>
  <c i="1" r="BC62"/>
  <c i="9" r="F35"/>
  <c i="1" r="BB62"/>
  <c i="9" r="F34"/>
  <c i="1" r="BA62"/>
  <c i="8" r="J30"/>
  <c i="9" r="F37"/>
  <c i="1" r="BD62"/>
  <c i="10" r="J34"/>
  <c i="1" r="AW63"/>
  <c i="10" r="F37"/>
  <c i="1" r="BD63"/>
  <c i="10" r="F35"/>
  <c i="1" r="BB63"/>
  <c i="10" r="F34"/>
  <c i="1" r="BA63"/>
  <c i="10" r="F36"/>
  <c i="1" r="BC63"/>
  <c l="1" r="AG61"/>
  <c r="AG60"/>
  <c r="AG59"/>
  <c r="AG58"/>
  <c r="AG57"/>
  <c r="AG55"/>
  <c i="2" r="J33"/>
  <c i="1" r="AV55"/>
  <c r="AT55"/>
  <c r="AN55"/>
  <c i="2" r="F33"/>
  <c i="1" r="AZ55"/>
  <c i="3" r="J33"/>
  <c i="1" r="AV56"/>
  <c r="AT56"/>
  <c r="AN56"/>
  <c i="3" r="F33"/>
  <c i="1" r="AZ56"/>
  <c i="4" r="J33"/>
  <c i="1" r="AV57"/>
  <c r="AT57"/>
  <c r="AN57"/>
  <c i="4" r="F33"/>
  <c i="1" r="AZ57"/>
  <c i="5" r="J33"/>
  <c i="1" r="AV58"/>
  <c r="AT58"/>
  <c r="AN58"/>
  <c i="5" r="F33"/>
  <c i="1" r="AZ58"/>
  <c i="6" r="J33"/>
  <c i="1" r="AV59"/>
  <c r="AT59"/>
  <c r="AN59"/>
  <c i="6" r="F33"/>
  <c i="1" r="AZ59"/>
  <c i="7" r="F33"/>
  <c i="1" r="AZ60"/>
  <c i="7" r="J33"/>
  <c i="1" r="AV60"/>
  <c r="AT60"/>
  <c r="AN60"/>
  <c i="8" r="J33"/>
  <c i="1" r="AV61"/>
  <c r="AT61"/>
  <c r="AN61"/>
  <c i="8" r="F33"/>
  <c i="1" r="AZ61"/>
  <c i="9" r="F33"/>
  <c i="1" r="AZ62"/>
  <c i="9" r="J33"/>
  <c i="1" r="AV62"/>
  <c r="AT62"/>
  <c r="AN62"/>
  <c i="10" r="F33"/>
  <c i="1" r="AZ63"/>
  <c r="BB54"/>
  <c r="W31"/>
  <c i="10" r="J33"/>
  <c i="1" r="AV63"/>
  <c r="AT63"/>
  <c r="AN63"/>
  <c r="AG54"/>
  <c r="AK26"/>
  <c r="BD54"/>
  <c r="W33"/>
  <c r="BA54"/>
  <c r="W30"/>
  <c r="BC54"/>
  <c r="W32"/>
  <c i="10" l="1" r="J39"/>
  <c i="9" r="J39"/>
  <c i="8" r="J39"/>
  <c i="7" r="J39"/>
  <c i="6" r="J39"/>
  <c i="5" r="J39"/>
  <c i="4" r="J39"/>
  <c i="3" r="J39"/>
  <c i="2" r="J39"/>
  <c i="1" r="AW54"/>
  <c r="AK30"/>
  <c r="AX54"/>
  <c r="AZ54"/>
  <c r="W29"/>
  <c r="AY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<sst xmlns="http://schemas.openxmlformats.org/spreadsheetml/2006/main">
  <si>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</si>
  <si>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</si>
  <si>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</si>
  <si>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</si>
  <si>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</si>
  <si>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{c9b410c8-e477-401c-90a2-41b723141046}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</si>
  <si>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</si>
  <si>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</si>
  <si>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</si>
  <si>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</si>
  <si>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</si>
  <si>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</si>
  <si>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</si>
  <si>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</si>
  <si>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64022xxx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</si>
  <si>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</si>
  <si>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</si>
  <si>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staničních kolejí v žst. Česká Třebová</t>
  </si>
  <si>
    <t>KSO:</t>
  </si>
  <si>
    <t/>
  </si>
  <si>
    <t>CC-CZ:</t>
  </si>
  <si>
    <t>Místo:</t>
  </si>
  <si>
    <t xml:space="preserve"> </t>
  </si>
  <si>
    <t>Datum:</t>
  </si>
  <si>
    <t>27. 6. 2022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</si>
  <si>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</si>
  <si>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</si>
  <si>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</si>
  <si>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</si>
  <si>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</si>
  <si>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</si>
  <si>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</si>
  <si>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</si>
  <si>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</si>
  <si>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</si>
  <si>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</si>
  <si>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</si>
  <si>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</si>
  <si>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</si>
  <si>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</si>
  <si>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</si>
  <si>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</si>
  <si>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</si>
  <si>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</si>
  <si>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</si>
  <si>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</si>
  <si>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</si>
  <si>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</si>
  <si>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</si>
  <si>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</si>
  <si>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</si>
  <si>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</si>
  <si>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</si>
  <si>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</si>
  <si>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</si>
  <si>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</si>
  <si>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</si>
  <si>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</si>
  <si>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</si>
  <si>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</si>
  <si>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</si>
  <si>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</si>
  <si>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</si>
  <si>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</si>
  <si>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</si>
  <si>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</si>
  <si>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</si>
  <si>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</si>
  <si>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</si>
  <si>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</si>
  <si>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</si>
  <si>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</si>
  <si>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</si>
  <si>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</si>
  <si>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Oprava koleje č. 211</t>
  </si>
  <si>
    <t>STA</t>
  </si>
  <si>
    <t>1</t>
  </si>
  <si>
    <t>{4231874d-62e0-4f6f-aa7e-9f686d30c315}</t>
  </si>
  <si>
    <t>2</t>
  </si>
  <si>
    <t>SO 02</t>
  </si>
  <si>
    <t>Oprava koleje č. 212</t>
  </si>
  <si>
    <t>{b6c18f6e-129e-44c1-a500-91b5c8e781c9}</t>
  </si>
  <si>
    <t>SO 03</t>
  </si>
  <si>
    <t>Oprava koleje č. 213</t>
  </si>
  <si>
    <t>{2b5ba1fb-8f94-46b9-ac53-65b256ed3706}</t>
  </si>
  <si>
    <t>SO 04</t>
  </si>
  <si>
    <t>Oprava koleje č. 214</t>
  </si>
  <si>
    <t>{dfa80dfd-2417-4a97-a729-154b91b0a491}</t>
  </si>
  <si>
    <t>SO 05</t>
  </si>
  <si>
    <t>Oprava výhybky č. 272</t>
  </si>
  <si>
    <t>{4cdf1a94-ad60-41a8-a853-640ba125e662}</t>
  </si>
  <si>
    <t>SO 06</t>
  </si>
  <si>
    <t>Úprava šachet</t>
  </si>
  <si>
    <t>{378884e9-213c-4a9c-aa5b-4a72771af370}</t>
  </si>
  <si>
    <t>SO 07</t>
  </si>
  <si>
    <t>Přeložení kabelů a úpravy zab. zařízení</t>
  </si>
  <si>
    <t>{8f3715e6-efe0-4c67-9c7a-d77e67fc605b}</t>
  </si>
  <si>
    <t>OBJ 1</t>
  </si>
  <si>
    <t>NEOCEŇOVAT - Materiál objednatele - dodaný ma místo stavby</t>
  </si>
  <si>
    <t>{a8ec8e9c-4d9a-446b-8026-21da5edb404c}</t>
  </si>
  <si>
    <t>VON</t>
  </si>
  <si>
    <t>Vedlejší a ostatní náklady</t>
  </si>
  <si>
    <t>{0b45040d-6dea-4bde-b7fa-220ecb346916}</t>
  </si>
  <si>
    <t>KRYCÍ LIST SOUPISU PRACÍ</t>
  </si>
  <si>
    <t>Objekt:</t>
  </si>
  <si>
    <t>SO 01 - Oprava koleje č. 211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</si>
  <si>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</si>
  <si>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</si>
  <si>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</si>
  <si>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</si>
  <si>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</si>
  <si>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</si>
  <si>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</si>
  <si>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</si>
  <si>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</si>
  <si>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</si>
  <si>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</si>
  <si>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</si>
  <si>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</si>
  <si>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</si>
  <si>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</si>
  <si>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</si>
  <si>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</si>
  <si>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</si>
  <si>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5905010010</t>
  </si>
  <si>
    <t>Odstranění nánosu nad horní plochou pražce</t>
  </si>
  <si>
    <t>m2</t>
  </si>
  <si>
    <t>Sborník UOŽI 01 2022</t>
  </si>
  <si>
    <t>4</t>
  </si>
  <si>
    <t>ROZPOCET</t>
  </si>
  <si>
    <t>PP</t>
  </si>
  <si>
    <t>P</t>
  </si>
  <si>
    <t>Poznámka k položce:_x000d_
odhad, cca 300*2,5=750 m2</t>
  </si>
  <si>
    <t>5907050120</t>
  </si>
  <si>
    <t>Dělení kolejnic kyslíkem soustavy S49 nebo T</t>
  </si>
  <si>
    <t>kus</t>
  </si>
  <si>
    <t>Poznámka k položce:_x000d_
ZAOKR.NAHORU(887/25;1)*2+2=74 ks</t>
  </si>
  <si>
    <t>3</t>
  </si>
  <si>
    <t>5906140035</t>
  </si>
  <si>
    <t xml:space="preserve">Demontáž kolejového roštu koleje v ose koleje pražce dřevěné tvar  S49, T, 49E1</t>
  </si>
  <si>
    <t>km</t>
  </si>
  <si>
    <t>6</t>
  </si>
  <si>
    <t>Demontáž kolejového roštu koleje v ose koleje pražce dřevěné tvar S49, T, 49E1</t>
  </si>
  <si>
    <t xml:space="preserve">Poznámka k položce:_x000d_
dle ZD;  km 3,614 - 3,777;  0,163 km</t>
  </si>
  <si>
    <t>5906140155</t>
  </si>
  <si>
    <t>Demontáž kolejového roštu koleje v ose koleje pražce betonové tvar S49, T, 49E1</t>
  </si>
  <si>
    <t>8</t>
  </si>
  <si>
    <t xml:space="preserve">Poznámka k položce:_x000d_
dle ZD;  km 2,898 - 3,614;  0,716 km</t>
  </si>
  <si>
    <t>5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</si>
  <si>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</si>
  <si>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</si>
  <si>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t</t>
  </si>
  <si>
    <t>10</t>
  </si>
  <si>
    <t>Poznámka k položce:_x000d_
163*0,258+716*0,534=424,398 t</t>
  </si>
  <si>
    <t>5999005010</t>
  </si>
  <si>
    <t>Třídění spojovacích a upevňovacích součástí</t>
  </si>
  <si>
    <t>12</t>
  </si>
  <si>
    <t>Poznámka k položce:_x000d_
ZAOKR.NAHORU(879*1,64;1)*0,016=23,072 t</t>
  </si>
  <si>
    <t>7</t>
  </si>
  <si>
    <t>5999005020</t>
  </si>
  <si>
    <t>Třídění pražců a kolejnicových podpor</t>
  </si>
  <si>
    <t>14</t>
  </si>
  <si>
    <t>Poznámka k položce:_x000d_
ZAOKR.NAHORU(716*1,64;1)*0,25+ZAOKR.NAHORU(163*1,64;1)*0,08=315,190 t</t>
  </si>
  <si>
    <t>5999005030</t>
  </si>
  <si>
    <t>Třídění kolejnic</t>
  </si>
  <si>
    <t>16</t>
  </si>
  <si>
    <t>Poznámka k položce:_x000d_
(163+716)*2*0,049=86,142 t</t>
  </si>
  <si>
    <t>9</t>
  </si>
  <si>
    <t>5905050055</t>
  </si>
  <si>
    <t>Souvislá výměna KL se snesením KR koleje pražce betonové</t>
  </si>
  <si>
    <t>18</t>
  </si>
  <si>
    <t xml:space="preserve">Poznámka k položce:_x000d_
dle ZD;  km 2,898 - 3,777;  0,879 km</t>
  </si>
  <si>
    <t>5905020020</t>
  </si>
  <si>
    <t>Oprava stezky strojně s odstraněním drnu a nánosu přes 10 cm do 20 cm</t>
  </si>
  <si>
    <t>20</t>
  </si>
  <si>
    <t>Poznámka k položce:_x000d_
879*(1,7/2+2)=2505,150 m2</t>
  </si>
  <si>
    <t>11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</si>
  <si>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</si>
  <si>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</si>
  <si>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22</t>
  </si>
  <si>
    <t>Poznámka k položce:_x000d_
odvoz výzisku na meziskládku _x000d_
750*0,1*1,5+0,879*1000*3,4*0,3*1,808+2505,15*0,15*1,5=2297,175 t</t>
  </si>
  <si>
    <t>9902900100</t>
  </si>
  <si>
    <t>Naložení sypanin, drobného kusového materiálu, suti</t>
  </si>
  <si>
    <t>24</t>
  </si>
  <si>
    <t>Poznámka k položce:_x000d_
naložení výzisku na meziskládce - 2297,175 t</t>
  </si>
  <si>
    <t>13</t>
  </si>
  <si>
    <t>26</t>
  </si>
  <si>
    <t>Poznámka k položce:_x000d_
doprava výzisku na skládku Semanín - 2297,175 t</t>
  </si>
  <si>
    <t>9909000100</t>
  </si>
  <si>
    <t>Poplatek za uložení suti nebo hmot na oficiální skládku</t>
  </si>
  <si>
    <t>28</t>
  </si>
  <si>
    <t>Poznámka k položce:_x000d_
uložení výzisku na skládku Semanín</t>
  </si>
  <si>
    <t>5906130325</t>
  </si>
  <si>
    <t>Montáž kolejového roštu v ose koleje pražce betonové vystrojené tvar UIC60, 60E2</t>
  </si>
  <si>
    <t>30</t>
  </si>
  <si>
    <t>5905105030</t>
  </si>
  <si>
    <t>Doplnění KL kamenivem souvisle strojně v koleji</t>
  </si>
  <si>
    <t>m3</t>
  </si>
  <si>
    <t>32</t>
  </si>
  <si>
    <t>Poznámka k položce:_x000d_
0,879*1000*3,4*0,3=896,580 m3</t>
  </si>
  <si>
    <t>17</t>
  </si>
  <si>
    <t>5905025110</t>
  </si>
  <si>
    <t>Doplnění stezky štěrkodrtí souvislé</t>
  </si>
  <si>
    <t>34</t>
  </si>
  <si>
    <t>Poznámka k položce:_x000d_
2505,150*0,05=125,258 m3</t>
  </si>
  <si>
    <t>M</t>
  </si>
  <si>
    <t>5955101000</t>
  </si>
  <si>
    <t>Kamenivo drcené štěrk frakce 31,5/63 třídy BI</t>
  </si>
  <si>
    <t>36</t>
  </si>
  <si>
    <t>Poznámka k položce:_x000d_
896,580*2,035=1824,540 t</t>
  </si>
  <si>
    <t>19</t>
  </si>
  <si>
    <t>5955101025</t>
  </si>
  <si>
    <t>Kamenivo drcené drť frakce 4/8</t>
  </si>
  <si>
    <t>38</t>
  </si>
  <si>
    <t>Poznámka k položce:_x000d_
125,258*1,85=231,726 t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</si>
  <si>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</si>
  <si>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</si>
  <si>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40</t>
  </si>
  <si>
    <t>Poznámka k položce:_x000d_
přeprava štěrku a drti z lomu Zárubka</t>
  </si>
  <si>
    <t>5907010015</t>
  </si>
  <si>
    <t>Výměna LISŮ tvar UIC60, 60E2</t>
  </si>
  <si>
    <t>m</t>
  </si>
  <si>
    <t>42</t>
  </si>
  <si>
    <t>Poznámka k položce:_x000d_
dle ZD rozdělení "c"; 5*3,5=17,500 m</t>
  </si>
  <si>
    <t>5910020010</t>
  </si>
  <si>
    <t>Svařování kolejnic termitem plný předehřev standardní spára svar sériový tv. UIC60</t>
  </si>
  <si>
    <t>svar</t>
  </si>
  <si>
    <t>44</t>
  </si>
  <si>
    <t>Poznámka k položce:_x000d_
kolejnice užité dl cca 23,8 m; ZAOKR.NAHORU(879/23,8;1)*2-2+5*2=82 svarů</t>
  </si>
  <si>
    <t>23</t>
  </si>
  <si>
    <t>5910020330</t>
  </si>
  <si>
    <t>Svařování kolejnic termitem plný předehřev standardní spára svar přechodový tv. UIC60/S49</t>
  </si>
  <si>
    <t>46</t>
  </si>
  <si>
    <t>Poznámka k položce:_x000d_
na začátku a konci úseku - 4 svary</t>
  </si>
  <si>
    <t>5910020910</t>
  </si>
  <si>
    <t>Svařování kolejnic termitem plný předehřev příplatek typ kolejnic R350HT</t>
  </si>
  <si>
    <t>48</t>
  </si>
  <si>
    <t>Poznámka k položce:_x000d_
UIC60 82 ks + přechodový UIC60/S49 4 ks=86ks</t>
  </si>
  <si>
    <t>25</t>
  </si>
  <si>
    <t>5910035010</t>
  </si>
  <si>
    <t>Dosažení dovolené upínací teploty v BK prodloužením kolejnicového pásu v koleji tv. UIC60</t>
  </si>
  <si>
    <t>50</t>
  </si>
  <si>
    <t>Poznámka k položce:_x000d_
napínání kolejnic při zřízování BK</t>
  </si>
  <si>
    <t>5910040310</t>
  </si>
  <si>
    <t>Umožnění volné dilatace kolejnice demontáž upevňovadel s osazením kluzných podložek rozdělení pražců "c"</t>
  </si>
  <si>
    <t>52</t>
  </si>
  <si>
    <t>Poznámka k položce:_x000d_
879*2=1758 m</t>
  </si>
  <si>
    <t>27</t>
  </si>
  <si>
    <t>5910040410</t>
  </si>
  <si>
    <t>Umožnění volné dilatace kolejnice montáž upevňovadel s odstraněním kluzných podložek rozdělení pražců "c"</t>
  </si>
  <si>
    <t>54</t>
  </si>
  <si>
    <t>5909050010</t>
  </si>
  <si>
    <t>Stabilizace kolejového lože koleje nově zřízeného nebo čistého</t>
  </si>
  <si>
    <t>56</t>
  </si>
  <si>
    <t>29</t>
  </si>
  <si>
    <t>5906015120</t>
  </si>
  <si>
    <t>Výměna pražce malou těžící mechanizací v KL otevřeném i zapuštěném pražec betonový příčný vystrojený</t>
  </si>
  <si>
    <t>58</t>
  </si>
  <si>
    <t xml:space="preserve">Poznámka k položce:_x000d_
KV č. 225 - KB 211;  3 ks</t>
  </si>
  <si>
    <t>60</t>
  </si>
  <si>
    <t>Poznámka k položce:_x000d_
5*2+6=16 ks</t>
  </si>
  <si>
    <t>31</t>
  </si>
  <si>
    <t>5907010035</t>
  </si>
  <si>
    <t>Výměna LISŮ tvar S49, T, 49E1</t>
  </si>
  <si>
    <t>62</t>
  </si>
  <si>
    <t>Poznámka k položce:_x000d_
5*3,6=18,000 m</t>
  </si>
  <si>
    <t>5907040031</t>
  </si>
  <si>
    <t>Posun kolejnic před svařováním tvar kolejnic S49, T, 49E1</t>
  </si>
  <si>
    <t>64</t>
  </si>
  <si>
    <t>Poznámka k položce:_x000d_
KV č. 225 - KB 211; 80*2=160 m</t>
  </si>
  <si>
    <t>33</t>
  </si>
  <si>
    <t>5910020030</t>
  </si>
  <si>
    <t>Svařování kolejnic termitem plný předehřev standardní spára svar sériový tv. S49</t>
  </si>
  <si>
    <t>66</t>
  </si>
  <si>
    <t>5910035030</t>
  </si>
  <si>
    <t>Dosažení dovolené upínací teploty v BK prodloužením kolejnicového pásu v koleji tv. S49</t>
  </si>
  <si>
    <t>68</t>
  </si>
  <si>
    <t>Poznámka k položce:_x000d_
2 svary</t>
  </si>
  <si>
    <t>35</t>
  </si>
  <si>
    <t>5910040320</t>
  </si>
  <si>
    <t>Umožnění volné dilatace kolejnice demontáž upevňovadel s osazením kluzných podložek rozdělení pražců "d"</t>
  </si>
  <si>
    <t>70</t>
  </si>
  <si>
    <t>Poznámka k položce:_x000d_
80*2=160 m</t>
  </si>
  <si>
    <t>5910040420</t>
  </si>
  <si>
    <t>Umožnění volné dilatace kolejnice montáž upevňovadel s odstraněním kluzných podložek rozdělení pražců "d"</t>
  </si>
  <si>
    <t>72</t>
  </si>
  <si>
    <t>37</t>
  </si>
  <si>
    <t>5909031020</t>
  </si>
  <si>
    <t>Úprava GPK koleje směrové a výškové uspořádání pražce betonové</t>
  </si>
  <si>
    <t>74</t>
  </si>
  <si>
    <t>Poznámka k položce:_x000d_
KV č. 225 - KB 211; 0,080 km</t>
  </si>
  <si>
    <t>5909010060</t>
  </si>
  <si>
    <t>Ojedinělé ruční podbití pražců příčných kolejových brzd</t>
  </si>
  <si>
    <t>76</t>
  </si>
  <si>
    <t xml:space="preserve">Poznámka k položce:_x000d_
směrové a výškové vyrovnání  KB 211; 30 pražců</t>
  </si>
  <si>
    <t>39</t>
  </si>
  <si>
    <t>78</t>
  </si>
  <si>
    <t>Poznámka k položce:_x000d_
0,08*1000*3,4*0,03=8,160 m3</t>
  </si>
  <si>
    <t>80</t>
  </si>
  <si>
    <t>Poznámka k položce:_x000d_
8,160*2,035=16,606 t</t>
  </si>
  <si>
    <t>41</t>
  </si>
  <si>
    <t>5955101012</t>
  </si>
  <si>
    <t>Kamenivo drcené štěrk frakce 16/32</t>
  </si>
  <si>
    <t>82</t>
  </si>
  <si>
    <t xml:space="preserve">Poznámka k položce:_x000d_
směrové a výškové vyrovnání  KB 211; 15*4*0,05*1,85=5,550 t</t>
  </si>
  <si>
    <t>84</t>
  </si>
  <si>
    <t>43</t>
  </si>
  <si>
    <t>9902900200</t>
  </si>
  <si>
    <t>Naložení objemnějšího kusového materiálu, vybouraných hmot</t>
  </si>
  <si>
    <t>86</t>
  </si>
  <si>
    <t xml:space="preserve">Poznámka k položce:_x000d_
dřevěných pražců z k.č. 211;  (3+12)*0,08=1,20 t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</si>
  <si>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</si>
  <si>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</si>
  <si>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88</t>
  </si>
  <si>
    <t>45</t>
  </si>
  <si>
    <t>9909000300</t>
  </si>
  <si>
    <t>Poplatek za likvidaci dřevěných kolejnicových podpor</t>
  </si>
  <si>
    <t>90</t>
  </si>
  <si>
    <t xml:space="preserve">Poznámka k položce:_x000d_
uložení vyzískaných dřev. pražců na skládku  Semtín</t>
  </si>
  <si>
    <t>92</t>
  </si>
  <si>
    <t>Poznámka k položce:_x000d_
879*1,64*2*(0,000163+0,00009)+15*2*(0,000163+0,00009)=0,737 t</t>
  </si>
  <si>
    <t>47</t>
  </si>
  <si>
    <t>94</t>
  </si>
  <si>
    <t>9909000400</t>
  </si>
  <si>
    <t>Poplatek za likvidaci plastových součástí</t>
  </si>
  <si>
    <t>96</t>
  </si>
  <si>
    <t>Poznámka k položce:_x000d_
uložení vyzískaných PE a pryž. podložek na skládku Semtín;</t>
  </si>
  <si>
    <t>SO 02 - Oprava koleje č. 212</t>
  </si>
  <si>
    <t>Poznámka k položce:_x000d_
ZAOKR.NAHORU(730/25;1)*2+2=62 ks</t>
  </si>
  <si>
    <t xml:space="preserve">Poznámka k položce:_x000d_
dle ZD;  km 2,895 - 3,625;  0,730 km</t>
  </si>
  <si>
    <t>Poznámka k položce:_x000d_
730*0,534=389,820 t</t>
  </si>
  <si>
    <t>Poznámka k položce:_x000d_
ZAOKROUHLIT(730*1,64;1)*0,016=19,155 t</t>
  </si>
  <si>
    <t>Poznámka k položce:_x000d_
ZAOKROUHLIT(730*1,64;1)*0,250=299,300 t</t>
  </si>
  <si>
    <t>Poznámka k položce:_x000d_
730*2*0,049=71,540 t</t>
  </si>
  <si>
    <t>Poznámka k položce:_x000d_
730*(1,7/2+1,45/2)=1149,750 m2</t>
  </si>
  <si>
    <t>Poznámka k položce:_x000d_
odvoz výzisku na meziskládku _x000d_
750*0,1*1,5+0,730*1000*3,4*0,3*1,808+1149,75*0,15*1,5=1717,431 t</t>
  </si>
  <si>
    <t>Poznámka k položce:_x000d_
naložení výzisku na meziskládce - 1717,431 t</t>
  </si>
  <si>
    <t>Poznámka k položce:_x000d_
doprava výzisku na skládku Semanín - 1717,431 t</t>
  </si>
  <si>
    <t>Poznámka k položce:_x000d_
0,730*1000*3,4*0,3=744,600 m3</t>
  </si>
  <si>
    <t>Poznámka k položce:_x000d_
1149,750*0,05=57,488 m3</t>
  </si>
  <si>
    <t>Poznámka k položce:_x000d_
744,600*2,035=1515,261 t</t>
  </si>
  <si>
    <t>Poznámka k položce:_x000d_
57,488*1,85=106,352 t</t>
  </si>
  <si>
    <t>Poznámka k položce:_x000d_
dle ZD rozdělení "c"; 2*3,5=7,000 m</t>
  </si>
  <si>
    <t>Poznámka k položce:_x000d_
kolejnice užité dl cca 23,8 m; ZAOKR.NAHORU(730/23,8;1)*2-2+2*2=64 svarů</t>
  </si>
  <si>
    <t>Poznámka k položce:_x000d_
UIC60 64 ks + přechodový UIC60/S49 4 ks=68ks</t>
  </si>
  <si>
    <t>Poznámka k položce:_x000d_
(730+60)*2=1580 m</t>
  </si>
  <si>
    <t>Poznámka k položce:_x000d_
KV č. 225 - KB 212; 80*2=160 m</t>
  </si>
  <si>
    <t>Poznámka k položce:_x000d_
KV č. 225 - KB 212; 0,080 km</t>
  </si>
  <si>
    <t xml:space="preserve">Poznámka k položce:_x000d_
směrové a výškové vyrovnání  KB 212; 30 pražců</t>
  </si>
  <si>
    <t xml:space="preserve">Poznámka k položce:_x000d_
směrové a výškové vyrovnání  KB 212; 15*4*0,05*1,85=5,550 t</t>
  </si>
  <si>
    <t>Poznámka k položce:_x000d_
dřevěných pražců z k.č. 212; 12*0,08=0,960 t</t>
  </si>
  <si>
    <t>Poznámka k položce:_x000d_
730*1,64*2*(0,000163+0,00009)=0,606 t</t>
  </si>
  <si>
    <t>SO 03 - Oprava koleje č. 213</t>
  </si>
  <si>
    <t>Poznámka k položce:_x000d_
ZAOKR.NAHORU(720/25;1)*2+2=60 ks</t>
  </si>
  <si>
    <t xml:space="preserve">Poznámka k položce:_x000d_
dle ZD;  km 2,895 - 3,615;  0,720 km</t>
  </si>
  <si>
    <t>Poznámka k položce:_x000d_
720*0,534=384,480 t</t>
  </si>
  <si>
    <t>Poznámka k položce:_x000d_
ZAOKROUHLIT(720*1,64;1)*0,016=18,893 t</t>
  </si>
  <si>
    <t>Poznámka k položce:_x000d_
ZAOKROUHLIT(720*1,64;1)*0,250=295,250 t</t>
  </si>
  <si>
    <t>Poznámka k položce:_x000d_
720*2*0,049=70,560 t</t>
  </si>
  <si>
    <t>Poznámka k položce:_x000d_
720*(1,85/2+1,45/2)=1188,00 m2</t>
  </si>
  <si>
    <t>Poznámka k položce:_x000d_
odvoz výzisku na meziskládku _x000d_
750*0,1*1,5+0,720*1000*3,4*0,3*1,808+1188,00*0,15*1,5=1707,595 t</t>
  </si>
  <si>
    <t>Poznámka k položce:_x000d_
naložení výzisku na meziskládce - 1707,595 t</t>
  </si>
  <si>
    <t>Poznámka k položce:_x000d_
doprava výzisku na skládku Semanín - 1707,595 t</t>
  </si>
  <si>
    <t>Poznámka k položce:_x000d_
0,720*1000*3,4*0,3=734,400 m3</t>
  </si>
  <si>
    <t>Poznámka k položce:_x000d_
1188,000*0,05=59,400 m3</t>
  </si>
  <si>
    <t>Poznámka k položce:_x000d_
734,400*2,035=1494,504 t</t>
  </si>
  <si>
    <t>Poznámka k položce:_x000d_
59,400*1,85=109,890 t</t>
  </si>
  <si>
    <t>Poznámka k položce:_x000d_
kolejnice užité dl cca 23,8 m; ZAOKR.NAHORU(720/23,8;1)*2-2+2*2=64 svarů</t>
  </si>
  <si>
    <t>Poznámka k položce:_x000d_
(720+60)*2=1560 m</t>
  </si>
  <si>
    <t>5906020120</t>
  </si>
  <si>
    <t>Souvislá výměna pražců v KL otevřeném i zapuštěném pražce betonové příčné vystrojené</t>
  </si>
  <si>
    <t>Poznámka k položce:_x000d_
KV č. 226 - KB 213; 32+2=34 ks</t>
  </si>
  <si>
    <t>Poznámka k položce:_x000d_
34*0,266=9,044 t</t>
  </si>
  <si>
    <t>5906105020</t>
  </si>
  <si>
    <t>Demontáž pražce betonový</t>
  </si>
  <si>
    <t>Poznámka k položce:_x000d_
KV č. 226 - KB 213; 82*2=164 m</t>
  </si>
  <si>
    <t>Poznámka k položce:_x000d_
82*2=164 m</t>
  </si>
  <si>
    <t>Poznámka k položce:_x000d_
KV č. 226 - KB 213; 0,082 km</t>
  </si>
  <si>
    <t xml:space="preserve">Poznámka k položce:_x000d_
směrové a výškové vyrovnání  KB 213; 30 pražců</t>
  </si>
  <si>
    <t>Poznámka k položce:_x000d_
0,082*1000*3,4*0,03=8,364 m3</t>
  </si>
  <si>
    <t>Poznámka k položce:_x000d_
8,364*2,035=17,021 t</t>
  </si>
  <si>
    <t xml:space="preserve">Poznámka k položce:_x000d_
směrové a výškové vyrovnání  KB 213; 15*4*0,05*1,85=5,550 t</t>
  </si>
  <si>
    <t>Poznámka k položce:_x000d_
dřevěných pražců z k.č. 213; 14*0,08=1,120 t</t>
  </si>
  <si>
    <t>Poznámka k položce:_x000d_
720*1,64*2*(0,000163+0,00009)+34*2*(0,000163+0,00009)=0,615 t</t>
  </si>
  <si>
    <t>49</t>
  </si>
  <si>
    <t>98</t>
  </si>
  <si>
    <t>SO 04 - Oprava koleje č. 214</t>
  </si>
  <si>
    <t>Poznámka k položce:_x000d_
ZAOKR.NAHORU(725/25;1)*2+2=60 ks</t>
  </si>
  <si>
    <t xml:space="preserve">Poznámka k položce:_x000d_
dle ZD;  km 2,895 - 3,620;  0,725 km</t>
  </si>
  <si>
    <t>Poznámka k položce:_x000d_
725*0,534=387,150 t</t>
  </si>
  <si>
    <t>Poznámka k položce:_x000d_
ZAOKROUHLIT(725*1,64;1)*0,016=19,024 t</t>
  </si>
  <si>
    <t>Poznámka k položce:_x000d_
ZAOKROUHLIT(725*1,64;1)*0,250=297,250 t</t>
  </si>
  <si>
    <t>Poznámka k položce:_x000d_
725*2*0,049=71,050 t</t>
  </si>
  <si>
    <t>Poznámka k položce:_x000d_
725*(1,85/2+2)=2120,625 m2</t>
  </si>
  <si>
    <t>Poznámka k položce:_x000d_
odvoz výzisku na meziskládku _x000d_
750*0,1*1,5+0,725*1000*3,4*0,3*1,808+2120,625*0,15*1,5=1926,657 t</t>
  </si>
  <si>
    <t>Poznámka k položce:_x000d_
naložení výzisku na meziskládce - 1926,657 t</t>
  </si>
  <si>
    <t>Poznámka k položce:_x000d_
doprava výzisku na skládku Semanín - 1926,657 t</t>
  </si>
  <si>
    <t>Poznámka k položce:_x000d_
0,725*1000*3,4*0,3=739,500 m3</t>
  </si>
  <si>
    <t>Poznámka k položce:_x000d_
2120,625*0,05=106,031 m3</t>
  </si>
  <si>
    <t>Poznámka k položce:_x000d_
739,500*2,035=1504,883 t</t>
  </si>
  <si>
    <t>Poznámka k položce:_x000d_
106,031*1,85=196,158 t</t>
  </si>
  <si>
    <t>Poznámka k položce:_x000d_
kolejnice užité dl cca 23,8 m; ZAOKR.NAHORU(725/23,8;1)*2-2+2*2=64 svarů</t>
  </si>
  <si>
    <t>Poznámka k položce:_x000d_
(725+60)*2=1570 m</t>
  </si>
  <si>
    <t xml:space="preserve">Poznámka k položce:_x000d_
KV č. 226 - KB 214;  87 ks</t>
  </si>
  <si>
    <t>Poznámka k položce:_x000d_
87*0,266=23,142 t</t>
  </si>
  <si>
    <t>Poznámka k položce:_x000d_
KV č. 226 - KB 214; 82*2=164 m</t>
  </si>
  <si>
    <t>Poznámka k položce:_x000d_
KV č. 226 - KB 214; 0,082 km</t>
  </si>
  <si>
    <t xml:space="preserve">Poznámka k položce:_x000d_
směrové a výškové vyrovnání  KB 214; 30 pražců</t>
  </si>
  <si>
    <t xml:space="preserve">Poznámka k položce:_x000d_
směrové a výškové vyrovnání  KB 214; 15*4*0,05*1,85=5,550 t</t>
  </si>
  <si>
    <t>Poznámka k položce:_x000d_
725*1,64*2*(0,000163+0,00009)+87*2*(0,000163+0,00009)=0,646 t</t>
  </si>
  <si>
    <t>SO 05 - Oprava výhybky č. 272</t>
  </si>
  <si>
    <t>Dělení kolejnic kyslíkem tv. S49</t>
  </si>
  <si>
    <t>Poznámka k položce:_x000d_
dle ZD; odhad 18 ks</t>
  </si>
  <si>
    <t>5999010010</t>
  </si>
  <si>
    <t>Vyjmutí a snesení konstrukcí nebo dílů hmotnosti do 10 t</t>
  </si>
  <si>
    <t>Poznámka k položce:_x000d_
v.č. 272 - 14,7 t</t>
  </si>
  <si>
    <t>Poznámka k položce:_x000d_
odvoz výzisku na MZ</t>
  </si>
  <si>
    <t>5906025030</t>
  </si>
  <si>
    <t>Výměna pražců po vyjmutí KR pražce dřevěné výhybkové délky do 3 m</t>
  </si>
  <si>
    <t>Poznámka k položce:_x000d_
ve v.č. 272 - 23 ks</t>
  </si>
  <si>
    <t>5906025040</t>
  </si>
  <si>
    <t>Výměna pražců po vyjmutí KR pražce dřevěné výhybkové délky přes 3 do 4 m</t>
  </si>
  <si>
    <t>Poznámka k položce:_x000d_
ve v.č. 272 - 18 ks</t>
  </si>
  <si>
    <t>5906025050</t>
  </si>
  <si>
    <t>Výměna pražců po vyjmutí KR pražce dřevěné výhybkové délky přes 4 do 5 m</t>
  </si>
  <si>
    <t>Poznámka k položce:_x000d_
ve v.č. 272 - 5 ks</t>
  </si>
  <si>
    <t>5906015050</t>
  </si>
  <si>
    <t>Výměna pražce malou těžící mechanizací v KL otevřeném i zapuštěném pražec dřevěný výhybkový délky přes 4 do 5 m</t>
  </si>
  <si>
    <t>Poznámka k položce:_x000d_
za v.č. 272 - 3 ks</t>
  </si>
  <si>
    <t>5905050215</t>
  </si>
  <si>
    <t>Souvislá výměna KL se snesením KR výhybky pražce dřevěné</t>
  </si>
  <si>
    <t xml:space="preserve">Poznámka k položce:_x000d_
v.č.  272;  43,76 m</t>
  </si>
  <si>
    <t xml:space="preserve">Poznámka k položce:_x000d_
odhad;  30*1,3=39 m2</t>
  </si>
  <si>
    <t>Poznámka k položce:_x000d_
odvoz výzisku na meziskládku _x000d_
120*0,25*1,808+39*0,15*1,5=63,015 t</t>
  </si>
  <si>
    <t>Poznámka k položce:_x000d_
naložení výzisku na meziskládce - 63,015 t</t>
  </si>
  <si>
    <t>Poznámka k položce:_x000d_
doprava výzisku na skládku Semanín - 63,015 t</t>
  </si>
  <si>
    <t>5999015010</t>
  </si>
  <si>
    <t>Vložení konstrukcí nebo dílů hmotnosti do 10 t</t>
  </si>
  <si>
    <t>Poznámka k položce:_x000d_
v.č. 272 - 15,3 t</t>
  </si>
  <si>
    <t>5905105040</t>
  </si>
  <si>
    <t>Doplnění KL kamenivem souvisle strojně ve výhybce</t>
  </si>
  <si>
    <t>Poznámka k položce:_x000d_
120*0,25=30 m3</t>
  </si>
  <si>
    <t>5905110020</t>
  </si>
  <si>
    <t>Snížení KL pod patou kolejnice ve výhybce</t>
  </si>
  <si>
    <t xml:space="preserve">Poznámka k položce:_x000d_
v.č. 272;  43,76/2=21,88 m</t>
  </si>
  <si>
    <t>Poznámka k položce:_x000d_
39*0,05=1,95 m3</t>
  </si>
  <si>
    <t>Poznámka k položce:_x000d_
ve v.č. 272 - 2*3,6=7,2 m</t>
  </si>
  <si>
    <t>5907015016</t>
  </si>
  <si>
    <t>Ojedinělá výměna kolejnic stávající upevnění tvar S49, T, 49E1</t>
  </si>
  <si>
    <t>Poznámka k položce:_x000d_
za v.č. 272 - do k.č. 212 - 2*6=12 m_x000d_
za v.č. 272 - do k.č. 213 - 2*7=14 m_x000d_
2*6+2*7=26 m</t>
  </si>
  <si>
    <t>5911060030</t>
  </si>
  <si>
    <t>Výměna výhybkové kolejnice přímé tv. S49</t>
  </si>
  <si>
    <t xml:space="preserve">Poznámka k položce:_x000d_
v.č.  272;  2*11=22 m_x000d_
odpočet LIS ve výhybkách - 2*3,6=7,2 m_x000d_
22-7,2=14,8 m</t>
  </si>
  <si>
    <t>5911060130</t>
  </si>
  <si>
    <t>Výměna výhybkové kolejnice ohnuté tv. S49</t>
  </si>
  <si>
    <t xml:space="preserve">Poznámka k položce:_x000d_
v.č.  272;  2*11=22 m</t>
  </si>
  <si>
    <t>Poznámka k položce:_x000d_
výhybky a přípoje - odhad 20 svarů</t>
  </si>
  <si>
    <t xml:space="preserve">Poznámka k položce:_x000d_
v k.č. 212, 213  -  4 svary</t>
  </si>
  <si>
    <t xml:space="preserve">Poznámka k položce:_x000d_
za v.č. 272 - do k.č. 212 - 6+60=66 m_x000d_
za v.č. 272 - do k.č. 213 - 7+60=67 m_x000d_
celkem  (6+60+7+60)*2=266 m</t>
  </si>
  <si>
    <t xml:space="preserve">Poznámka k položce:_x000d_
celkem  (6+60+7+60)*2=266 m</t>
  </si>
  <si>
    <t>5910050010</t>
  </si>
  <si>
    <t>Umožnění volné dilatace dílů výhybek demontáž upevňovadel výhybka I. generace</t>
  </si>
  <si>
    <t>5910050110</t>
  </si>
  <si>
    <t>Umožnění volné dilatace dílů výhybek montáž upevňovadel výhybka I. generace</t>
  </si>
  <si>
    <t>5911271030</t>
  </si>
  <si>
    <t>Oprava opěrky jazykové soustavy S49</t>
  </si>
  <si>
    <t xml:space="preserve">Poznámka k položce:_x000d_
v.č. 272;  6 ks</t>
  </si>
  <si>
    <t>5911271130</t>
  </si>
  <si>
    <t>Oprava opěrky opornicové soustavy S49</t>
  </si>
  <si>
    <t xml:space="preserve">Poznámka k položce:_x000d_
v.č. 272;  10 ks</t>
  </si>
  <si>
    <t>5908053120</t>
  </si>
  <si>
    <t>Výměna drobného kolejiva svěrka výhybková VT</t>
  </si>
  <si>
    <t xml:space="preserve">Poznámka k položce:_x000d_
v.č. 272;  odhad  10 ks</t>
  </si>
  <si>
    <t>5908053150</t>
  </si>
  <si>
    <t>Výměna drobného kolejiva šroub svěrkový tv. T</t>
  </si>
  <si>
    <t>R1</t>
  </si>
  <si>
    <t>Regenerace podkladnic ve výhybce</t>
  </si>
  <si>
    <t>R2</t>
  </si>
  <si>
    <t>Regenerace hákového závěru</t>
  </si>
  <si>
    <t>výh.</t>
  </si>
  <si>
    <t>Poznámka k položce:_x000d_
v.č. 272</t>
  </si>
  <si>
    <t>5907055020</t>
  </si>
  <si>
    <t>Vrtání kolejnic otvor o průměru přes 10 do 23 mm</t>
  </si>
  <si>
    <t>7594105292</t>
  </si>
  <si>
    <t>Montáž lanového propojení výměnového na dřevěné pražce do 1,2 m</t>
  </si>
  <si>
    <t xml:space="preserve">Poznámka k položce:_x000d_
v.č. 272;  5 ks</t>
  </si>
  <si>
    <t>5910130030</t>
  </si>
  <si>
    <t>Demontáž zádržné opěrky z jazyka i opornice</t>
  </si>
  <si>
    <t>pár</t>
  </si>
  <si>
    <t xml:space="preserve">Poznámka k položce:_x000d_
v.č. 272;  2 páry</t>
  </si>
  <si>
    <t>5910131030</t>
  </si>
  <si>
    <t>Montáž zádržné opěrky na jazyk i opornici</t>
  </si>
  <si>
    <t>5911005210</t>
  </si>
  <si>
    <t>Válečková stolička jazyka nadzvedávací montáž s upevněním na patu kolejnice</t>
  </si>
  <si>
    <t xml:space="preserve">Poznámka k položce:_x000d_
v.č. 272;  4 ks</t>
  </si>
  <si>
    <t>5913400010</t>
  </si>
  <si>
    <t>Nátěr označení závaží výhybky</t>
  </si>
  <si>
    <t>5913410030</t>
  </si>
  <si>
    <t>Nátěr traťových značek námezníku</t>
  </si>
  <si>
    <t>Poznámka k položce:_x000d_
za v.č. 272 - 2*0,100=0,200 km</t>
  </si>
  <si>
    <t>5909050030</t>
  </si>
  <si>
    <t>Stabilizace kolejového lože výhybky nově zřízeného nebo čistého</t>
  </si>
  <si>
    <t>Poznámka k položce:_x000d_
200*3,4*0,03=20,400 m3</t>
  </si>
  <si>
    <t>Poznámka k položce:_x000d_
30*2,035+20,4*2,035=102,564 t</t>
  </si>
  <si>
    <t>Poznámka k položce:_x000d_
1,95*1,85=3,608 t</t>
  </si>
  <si>
    <t xml:space="preserve">Poznámka k položce:_x000d_
dřevěných pražců z výhybky;  6,1*0,9=5,49 t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</si>
  <si>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</si>
  <si>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</si>
  <si>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100</t>
  </si>
  <si>
    <t>Poznámka k položce:_x000d_
0,03 t</t>
  </si>
  <si>
    <t>51</t>
  </si>
  <si>
    <t>102</t>
  </si>
  <si>
    <t>Poznámka k položce:_x000d_
vyzískaných PE a pryž. podložek na skládku Semtín</t>
  </si>
  <si>
    <t>104</t>
  </si>
  <si>
    <t>SO 06 - Úprava šachet</t>
  </si>
  <si>
    <t>5914050040</t>
  </si>
  <si>
    <t>Demontáž krytých odvodňovacích zařízení svodné šachty</t>
  </si>
  <si>
    <t>Poznámka k položce:_x000d_
ve stezce mezi kolejemi č. 210-215; odbourání 1 m šachty kvůli snížení</t>
  </si>
  <si>
    <t>Poznámka k položce:_x000d_
odvoz výzisku na meziskládku _x000d_
42*0,246+42*1,054=54,6 t</t>
  </si>
  <si>
    <t>Poznámka k položce:_x000d_
naložení výzisku na meziskládce - 54,6 t</t>
  </si>
  <si>
    <t>Poznámka k položce:_x000d_
doprava výzisku na skládku Semanín</t>
  </si>
  <si>
    <t>9909000500</t>
  </si>
  <si>
    <t>Poplatek uložení odpadu betonových prefabrikátů</t>
  </si>
  <si>
    <t>5914055040</t>
  </si>
  <si>
    <t>Zřízení krytých odvodňovacích zařízení svodné šachty</t>
  </si>
  <si>
    <t>Poznámka k položce:_x000d_
ve stezce mezi kolejemi č. 210-215; zřízení snížené horní části šachty</t>
  </si>
  <si>
    <t>5964105005</t>
  </si>
  <si>
    <t>Díly pro odvodnění betonové skruž šachtová 1000x500</t>
  </si>
  <si>
    <t>Poznámka k položce:_x000d_
42 ks</t>
  </si>
  <si>
    <t>5964105030</t>
  </si>
  <si>
    <t>Díly pro odvodnění betonové poklop na šachtu 1300/80</t>
  </si>
  <si>
    <t>5964161020</t>
  </si>
  <si>
    <t>Beton lehce zhutnitelný C 25/30;X0 F5 2 395 2 898</t>
  </si>
  <si>
    <t>Poznámka k položce:_x000d_
42*0,25=10,5 m3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</si>
  <si>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</si>
  <si>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</si>
  <si>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Poznámka k položce:_x000d_
42*0,526+42*0,246+10,5*2,5=58,674 t</t>
  </si>
  <si>
    <t>R3</t>
  </si>
  <si>
    <t>Výšková úprava hydrantů ve stezce - snížení</t>
  </si>
  <si>
    <t>Poznámka k položce:_x000d_
ve stezce mezi kolejemi č. 210-215; výšková úprava hydrantů</t>
  </si>
  <si>
    <t>SO 07 - Přeložení kabelů a úpravy zab. zařízení</t>
  </si>
  <si>
    <t>7591017030</t>
  </si>
  <si>
    <t>Demontáž elektromotorického přestavníku z výhybky s kontrolou jazyků</t>
  </si>
  <si>
    <t>Poznámka k položce:_x000d_
v.č. 279, v.č. 277, v.č. 272</t>
  </si>
  <si>
    <t>7591015034</t>
  </si>
  <si>
    <t>Montáž elektromotorického přestavníku na výhybce s kontrolou jazyků s upevněním kloubovým na koleji</t>
  </si>
  <si>
    <t>R4</t>
  </si>
  <si>
    <t>Přeložení kabelů v betonových žlabech</t>
  </si>
  <si>
    <t xml:space="preserve">Poznámka k položce:_x000d_
dle ZD, demontáž a montáž mezi k.č. 211 a 212 a k.č. 213 a 214;   2*320=640 m</t>
  </si>
  <si>
    <t>7593500090</t>
  </si>
  <si>
    <t>Trasy kabelového vedení Kabelové žlaby (100x100) spodní + vrchní díl plast</t>
  </si>
  <si>
    <t>Poznámka k položce:_x000d_
2*320=640 m</t>
  </si>
  <si>
    <t>R5</t>
  </si>
  <si>
    <t>Demontáže ukolejnění snímačů obsazenosti</t>
  </si>
  <si>
    <t xml:space="preserve">Poznámka k položce:_x000d_
v k.č. 211, 212, 213 a 214;   4*9=36 ks</t>
  </si>
  <si>
    <t>R6</t>
  </si>
  <si>
    <t>Montáže ukolejnění snímačů obsazenosti</t>
  </si>
  <si>
    <t>7497371630</t>
  </si>
  <si>
    <t>Demontáže zařízení trakčního vedení svodu propojení nebo ukolejnění na elektrizovaných tratích nebo v kolejových obvodech</t>
  </si>
  <si>
    <t>7497351560</t>
  </si>
  <si>
    <t>Montáž přímého ukolejnění na elektrizovaných tratích nebo v kolejových obvodech</t>
  </si>
  <si>
    <t>7497701270</t>
  </si>
  <si>
    <t xml:space="preserve">Kabely trakčního vedení, Různé TV  Uzemňovací vedení na povrchu, kruhovým vodičem FeZn do D=10 mm</t>
  </si>
  <si>
    <t>7497700320</t>
  </si>
  <si>
    <t xml:space="preserve">Konstrukční prvky trakčního vedení  Svorka se šroubem pro ukolejnění, např. F3/I/150</t>
  </si>
  <si>
    <t>7594107070</t>
  </si>
  <si>
    <t>Demontáž lanového propojení tlumivek z betonových pražců</t>
  </si>
  <si>
    <t>7594105070</t>
  </si>
  <si>
    <t>Montáž lanového propojení tlumivek na betonové pražce 1,9 nebo 2,4 m</t>
  </si>
  <si>
    <t>7594107330</t>
  </si>
  <si>
    <t>Demontáž kolejnicového lanového propojení z betonových pražců</t>
  </si>
  <si>
    <t>7594105330</t>
  </si>
  <si>
    <t>Montáž lanového propojení kolejnicového na betonové pražce do 2,9 m</t>
  </si>
  <si>
    <t>5907055010</t>
  </si>
  <si>
    <t>Vrtání kolejnic otvor o průměru do 10 mm</t>
  </si>
  <si>
    <t>7598095700</t>
  </si>
  <si>
    <t>Dozor pracovníků provozovatele při práci na živém zařízení</t>
  </si>
  <si>
    <t>hod</t>
  </si>
  <si>
    <t>OBJ 1 - NEOCEŇOVAT - Materiál objednatele - dodaný ma místo stavby</t>
  </si>
  <si>
    <t>HSV - Práce a dodávky HSV</t>
  </si>
  <si>
    <t>5 - Komunikace</t>
  </si>
  <si>
    <t>D1 - SO 01</t>
  </si>
  <si>
    <t>D2 - SO 02</t>
  </si>
  <si>
    <t>D3 - SO 03</t>
  </si>
  <si>
    <t>D4 - SO 04</t>
  </si>
  <si>
    <t>D5 - SO 05</t>
  </si>
  <si>
    <t>HSV</t>
  </si>
  <si>
    <t>Práce a dodávky HSV</t>
  </si>
  <si>
    <t>Komunikace</t>
  </si>
  <si>
    <t>D1</t>
  </si>
  <si>
    <t>5957201000</t>
  </si>
  <si>
    <t>Kolejnice tv. 60 E2, třídy R350HT</t>
  </si>
  <si>
    <t>Poznámka k položce:_x000d_
včetně přepravy na místo stavby</t>
  </si>
  <si>
    <t>5957201010</t>
  </si>
  <si>
    <t>Kolejnice užité tv. S49</t>
  </si>
  <si>
    <t>5957119010</t>
  </si>
  <si>
    <t>Lepený izolovaný styk tv. UIC60 s tepelně zpracovanou hlavou délky 3,60 m</t>
  </si>
  <si>
    <t>5957134010</t>
  </si>
  <si>
    <t>Lepený izolovaný styk tv. S49 s tepelně zpracovanou hlavou délky 3,60 m</t>
  </si>
  <si>
    <t>5956213065</t>
  </si>
  <si>
    <t xml:space="preserve">Pražec betonový příčný vystrojený  užitý tv. SB 8 P</t>
  </si>
  <si>
    <t>Poznámka k položce:_x000d_
včetně přepravy na místo stavby; vystrojený podkladnicemi R4</t>
  </si>
  <si>
    <t>Poznámka k položce:_x000d_
včetně přepravy na místo stavby; vystrojený podkladnicemi S4</t>
  </si>
  <si>
    <t>5958128010</t>
  </si>
  <si>
    <t>Komplety ŽS 4 (šroub RS 1, matice M 24, podložka Fe6, svěrka ŽS4)</t>
  </si>
  <si>
    <t>5958158020</t>
  </si>
  <si>
    <t>Podložka pryžová pod patu kolejnice R65 183/151/6</t>
  </si>
  <si>
    <t>5958158005</t>
  </si>
  <si>
    <t xml:space="preserve">Podložka pryžová pod patu kolejnice S49  183/126/6</t>
  </si>
  <si>
    <t>D2</t>
  </si>
  <si>
    <t>D3</t>
  </si>
  <si>
    <t>D4</t>
  </si>
  <si>
    <t>D5</t>
  </si>
  <si>
    <t>5956116005</t>
  </si>
  <si>
    <t>Pražce dřevěné výhybkové dub skupina 4 150x260</t>
  </si>
  <si>
    <t>5958134075</t>
  </si>
  <si>
    <t>Součásti upevňovací vrtule R1(145)</t>
  </si>
  <si>
    <t>5958134080</t>
  </si>
  <si>
    <t>Součásti upevňovací vrtule R2 (160)</t>
  </si>
  <si>
    <t>5958134040</t>
  </si>
  <si>
    <t>Součásti upevňovací kroužek pružný dvojitý Fe 6</t>
  </si>
  <si>
    <t>5958134035</t>
  </si>
  <si>
    <t>Součásti upevňovací svěrka VT2</t>
  </si>
  <si>
    <t>5958134042</t>
  </si>
  <si>
    <t>Součásti upevňovací šroub svěrkový T10 M24x80</t>
  </si>
  <si>
    <t>5958158005.1</t>
  </si>
  <si>
    <t>Podložka pryžová pod patu kolejnice S49 183/126/6</t>
  </si>
  <si>
    <t>5958158070</t>
  </si>
  <si>
    <t>Podložka polyetylenová pod podkladnici 380/160/2 (S4, R4)</t>
  </si>
  <si>
    <t>5958173000</t>
  </si>
  <si>
    <t>Polyetylenové pásy v kotoučích</t>
  </si>
  <si>
    <t>5961178010</t>
  </si>
  <si>
    <t>Zařízení pro snížení přestavného odporu výhybky Válečkové stoličky 1 - základní</t>
  </si>
  <si>
    <t>5961178020</t>
  </si>
  <si>
    <t>Zařízení pro snížení přestavného odporu výhybky Válečkové stoličky - posilovací</t>
  </si>
  <si>
    <t>Kalkulace</t>
  </si>
  <si>
    <t>Barva na obnovu nátěrů</t>
  </si>
  <si>
    <t>kg</t>
  </si>
  <si>
    <t>7594110925</t>
  </si>
  <si>
    <t>Lanové propojení s kolíkovým ukončením LLI 2xFe20/120 M16 norma 708549007 (HM0404223990733)</t>
  </si>
  <si>
    <t>VON - Vedlejší a ostatní náklady</t>
  </si>
  <si>
    <t>011002000</t>
  </si>
  <si>
    <t>Průzkumné práce pro opravy - vytyčení inženýrských sítí</t>
  </si>
  <si>
    <t>%</t>
  </si>
  <si>
    <t>01140-3000</t>
  </si>
  <si>
    <t>Průzkum výskytu škodlivin - kontaminace kameniva ropnými látkami</t>
  </si>
  <si>
    <t>012002000</t>
  </si>
  <si>
    <t>Geodetické práce</t>
  </si>
  <si>
    <t>013002000</t>
  </si>
  <si>
    <t>Projektové práce - realizační dokumentace</t>
  </si>
  <si>
    <t>013002000.1</t>
  </si>
  <si>
    <t>Projektové práce - DSP</t>
  </si>
  <si>
    <t>030001000</t>
  </si>
  <si>
    <t>Zařízení a vybavení staveniště</t>
  </si>
  <si>
    <t>040001000</t>
  </si>
  <si>
    <t>Inženýrská činnost</t>
  </si>
  <si>
    <t>011101001</t>
  </si>
  <si>
    <t>Finanční náklady pojistné</t>
  </si>
  <si>
    <t>9903200100</t>
  </si>
  <si>
    <t>Přeprava mechanizace na místo prováděných prací o hmotnosti přes 12 t přes 50 do 100 km</t>
  </si>
  <si>
    <t>Poznámka k položce:_x000d_
5xMHS</t>
  </si>
  <si>
    <t>9903200200</t>
  </si>
  <si>
    <t>Přeprava mechanizace na místo prováděných prací o hmotnosti přes 12 t do 200 km</t>
  </si>
  <si>
    <t>Poznámka k položce:_x000d_
2xASP, 2xSSP, 2xStabilizátor, ASPv, kolejový jeřáb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</si>
</sst>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1">
    <xf numFmtId="0" fontId="0" fillId="0" borderId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167" fontId="17" fillId="2" borderId="22" xfId="0" applyNumberFormat="1" applyFont="1" applyFill="1" applyBorder="1" applyAlignment="1" applyProtection="1">
      <alignment vertical="center"/>
      <protection locked="0"/>
    </xf>
  </cellXfs>
  <cellStyles count="1">
    <cellStyle name="Normal" xfId="0" builtinId="0" customBuiltin="1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31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34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64022xxx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Oprava staničních kolejí v žst. Česká Třebová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27. 6. 2022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30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49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28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32</v>
      </c>
      <c r="AJ50" s="36"/>
      <c r="AK50" s="36"/>
      <c r="AL50" s="36"/>
      <c r="AM50" s="69" t="str">
        <f>IF(E20="","",E20)</f>
        <v xml:space="preserve"> 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50</v>
      </c>
      <c r="D52" s="83"/>
      <c r="E52" s="83"/>
      <c r="F52" s="83"/>
      <c r="G52" s="83"/>
      <c r="H52" s="84"/>
      <c r="I52" s="85" t="s">
        <v>51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52</v>
      </c>
      <c r="AH52" s="83"/>
      <c r="AI52" s="83"/>
      <c r="AJ52" s="83"/>
      <c r="AK52" s="83"/>
      <c r="AL52" s="83"/>
      <c r="AM52" s="83"/>
      <c r="AN52" s="85" t="s">
        <v>53</v>
      </c>
      <c r="AO52" s="83"/>
      <c r="AP52" s="83"/>
      <c r="AQ52" s="87" t="s">
        <v>54</v>
      </c>
      <c r="AR52" s="40"/>
      <c r="AS52" s="88" t="s">
        <v>55</v>
      </c>
      <c r="AT52" s="89" t="s">
        <v>56</v>
      </c>
      <c r="AU52" s="89" t="s">
        <v>57</v>
      </c>
      <c r="AV52" s="89" t="s">
        <v>58</v>
      </c>
      <c r="AW52" s="89" t="s">
        <v>59</v>
      </c>
      <c r="AX52" s="89" t="s">
        <v>60</v>
      </c>
      <c r="AY52" s="89" t="s">
        <v>61</v>
      </c>
      <c r="AZ52" s="89" t="s">
        <v>62</v>
      </c>
      <c r="BA52" s="89" t="s">
        <v>63</v>
      </c>
      <c r="BB52" s="89" t="s">
        <v>64</v>
      </c>
      <c r="BC52" s="89" t="s">
        <v>65</v>
      </c>
      <c r="BD52" s="90" t="s">
        <v>66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67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ROUND(SUM(AG55:AG63),2)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ROUND(SUM(AS55:AS63),2)</f>
        <v>0</v>
      </c>
      <c r="AT54" s="102">
        <f>ROUND(SUM(AV54:AW54),2)</f>
        <v>0</v>
      </c>
      <c r="AU54" s="103">
        <f>ROUND(SUM(AU55:AU63),5)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ROUND(SUM(AZ55:AZ63),2)</f>
        <v>0</v>
      </c>
      <c r="BA54" s="102">
        <f>ROUND(SUM(BA55:BA63),2)</f>
        <v>0</v>
      </c>
      <c r="BB54" s="102">
        <f>ROUND(SUM(BB55:BB63),2)</f>
        <v>0</v>
      </c>
      <c r="BC54" s="102">
        <f>ROUND(SUM(BC55:BC63),2)</f>
        <v>0</v>
      </c>
      <c r="BD54" s="104">
        <f>ROUND(SUM(BD55:BD63),2)</f>
        <v>0</v>
      </c>
      <c r="BE54" s="6"/>
      <c r="BS54" s="105" t="s">
        <v>68</v>
      </c>
      <c r="BT54" s="105" t="s">
        <v>69</v>
      </c>
      <c r="BU54" s="106" t="s">
        <v>70</v>
      </c>
      <c r="BV54" s="105" t="s">
        <v>71</v>
      </c>
      <c r="BW54" s="105" t="s">
        <v>5</v>
      </c>
      <c r="BX54" s="105" t="s">
        <v>72</v>
      </c>
      <c r="CL54" s="105" t="s">
        <v>19</v>
      </c>
    </row>
    <row r="55" s="7" customFormat="1" ht="16.5" customHeight="1">
      <c r="A55" s="7"/>
      <c r="B55" s="107"/>
      <c r="C55" s="108"/>
      <c r="D55" s="109" t="s">
        <v>73</v>
      </c>
      <c r="E55" s="109"/>
      <c r="F55" s="109"/>
      <c r="G55" s="109"/>
      <c r="H55" s="109"/>
      <c r="I55" s="110"/>
      <c r="J55" s="109" t="s">
        <v>74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 01 - Oprava koleje č. 211'!J30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75</v>
      </c>
      <c r="AR55" s="113"/>
      <c r="AS55" s="114">
        <v>0</v>
      </c>
      <c r="AT55" s="115">
        <f>ROUND(SUM(AV55:AW55),2)</f>
        <v>0</v>
      </c>
      <c r="AU55" s="116">
        <f>'SO 01 - Oprava koleje č. 211'!P79</f>
        <v>0</v>
      </c>
      <c r="AV55" s="115">
        <f>'SO 01 - Oprava koleje č. 211'!J33</f>
        <v>0</v>
      </c>
      <c r="AW55" s="115">
        <f>'SO 01 - Oprava koleje č. 211'!J34</f>
        <v>0</v>
      </c>
      <c r="AX55" s="115">
        <f>'SO 01 - Oprava koleje č. 211'!J35</f>
        <v>0</v>
      </c>
      <c r="AY55" s="115">
        <f>'SO 01 - Oprava koleje č. 211'!J36</f>
        <v>0</v>
      </c>
      <c r="AZ55" s="115">
        <f>'SO 01 - Oprava koleje č. 211'!F33</f>
        <v>0</v>
      </c>
      <c r="BA55" s="115">
        <f>'SO 01 - Oprava koleje č. 211'!F34</f>
        <v>0</v>
      </c>
      <c r="BB55" s="115">
        <f>'SO 01 - Oprava koleje č. 211'!F35</f>
        <v>0</v>
      </c>
      <c r="BC55" s="115">
        <f>'SO 01 - Oprava koleje č. 211'!F36</f>
        <v>0</v>
      </c>
      <c r="BD55" s="117">
        <f>'SO 01 - Oprava koleje č. 211'!F37</f>
        <v>0</v>
      </c>
      <c r="BE55" s="7"/>
      <c r="BT55" s="118" t="s">
        <v>76</v>
      </c>
      <c r="BV55" s="118" t="s">
        <v>71</v>
      </c>
      <c r="BW55" s="118" t="s">
        <v>77</v>
      </c>
      <c r="BX55" s="118" t="s">
        <v>5</v>
      </c>
      <c r="CL55" s="118" t="s">
        <v>19</v>
      </c>
      <c r="CM55" s="118" t="s">
        <v>78</v>
      </c>
    </row>
    <row r="56" s="7" customFormat="1" ht="16.5" customHeight="1">
      <c r="A56" s="7"/>
      <c r="B56" s="107"/>
      <c r="C56" s="108"/>
      <c r="D56" s="109" t="s">
        <v>79</v>
      </c>
      <c r="E56" s="109"/>
      <c r="F56" s="109"/>
      <c r="G56" s="109"/>
      <c r="H56" s="109"/>
      <c r="I56" s="110"/>
      <c r="J56" s="109" t="s">
        <v>80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'SO 02 - Oprava koleje č. 212'!J30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75</v>
      </c>
      <c r="AR56" s="113"/>
      <c r="AS56" s="114">
        <v>0</v>
      </c>
      <c r="AT56" s="115">
        <f>ROUND(SUM(AV56:AW56),2)</f>
        <v>0</v>
      </c>
      <c r="AU56" s="116">
        <f>'SO 02 - Oprava koleje č. 212'!P79</f>
        <v>0</v>
      </c>
      <c r="AV56" s="115">
        <f>'SO 02 - Oprava koleje č. 212'!J33</f>
        <v>0</v>
      </c>
      <c r="AW56" s="115">
        <f>'SO 02 - Oprava koleje č. 212'!J34</f>
        <v>0</v>
      </c>
      <c r="AX56" s="115">
        <f>'SO 02 - Oprava koleje č. 212'!J35</f>
        <v>0</v>
      </c>
      <c r="AY56" s="115">
        <f>'SO 02 - Oprava koleje č. 212'!J36</f>
        <v>0</v>
      </c>
      <c r="AZ56" s="115">
        <f>'SO 02 - Oprava koleje č. 212'!F33</f>
        <v>0</v>
      </c>
      <c r="BA56" s="115">
        <f>'SO 02 - Oprava koleje č. 212'!F34</f>
        <v>0</v>
      </c>
      <c r="BB56" s="115">
        <f>'SO 02 - Oprava koleje č. 212'!F35</f>
        <v>0</v>
      </c>
      <c r="BC56" s="115">
        <f>'SO 02 - Oprava koleje č. 212'!F36</f>
        <v>0</v>
      </c>
      <c r="BD56" s="117">
        <f>'SO 02 - Oprava koleje č. 212'!F37</f>
        <v>0</v>
      </c>
      <c r="BE56" s="7"/>
      <c r="BT56" s="118" t="s">
        <v>76</v>
      </c>
      <c r="BV56" s="118" t="s">
        <v>71</v>
      </c>
      <c r="BW56" s="118" t="s">
        <v>81</v>
      </c>
      <c r="BX56" s="118" t="s">
        <v>5</v>
      </c>
      <c r="CL56" s="118" t="s">
        <v>19</v>
      </c>
      <c r="CM56" s="118" t="s">
        <v>78</v>
      </c>
    </row>
    <row r="57" s="7" customFormat="1" ht="16.5" customHeight="1">
      <c r="A57" s="7"/>
      <c r="B57" s="107"/>
      <c r="C57" s="108"/>
      <c r="D57" s="109" t="s">
        <v>82</v>
      </c>
      <c r="E57" s="109"/>
      <c r="F57" s="109"/>
      <c r="G57" s="109"/>
      <c r="H57" s="109"/>
      <c r="I57" s="110"/>
      <c r="J57" s="109" t="s">
        <v>83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'SO 03 - Oprava koleje č. 213'!J30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75</v>
      </c>
      <c r="AR57" s="113"/>
      <c r="AS57" s="114">
        <v>0</v>
      </c>
      <c r="AT57" s="115">
        <f>ROUND(SUM(AV57:AW57),2)</f>
        <v>0</v>
      </c>
      <c r="AU57" s="116">
        <f>'SO 03 - Oprava koleje č. 213'!P79</f>
        <v>0</v>
      </c>
      <c r="AV57" s="115">
        <f>'SO 03 - Oprava koleje č. 213'!J33</f>
        <v>0</v>
      </c>
      <c r="AW57" s="115">
        <f>'SO 03 - Oprava koleje č. 213'!J34</f>
        <v>0</v>
      </c>
      <c r="AX57" s="115">
        <f>'SO 03 - Oprava koleje č. 213'!J35</f>
        <v>0</v>
      </c>
      <c r="AY57" s="115">
        <f>'SO 03 - Oprava koleje č. 213'!J36</f>
        <v>0</v>
      </c>
      <c r="AZ57" s="115">
        <f>'SO 03 - Oprava koleje č. 213'!F33</f>
        <v>0</v>
      </c>
      <c r="BA57" s="115">
        <f>'SO 03 - Oprava koleje č. 213'!F34</f>
        <v>0</v>
      </c>
      <c r="BB57" s="115">
        <f>'SO 03 - Oprava koleje č. 213'!F35</f>
        <v>0</v>
      </c>
      <c r="BC57" s="115">
        <f>'SO 03 - Oprava koleje č. 213'!F36</f>
        <v>0</v>
      </c>
      <c r="BD57" s="117">
        <f>'SO 03 - Oprava koleje č. 213'!F37</f>
        <v>0</v>
      </c>
      <c r="BE57" s="7"/>
      <c r="BT57" s="118" t="s">
        <v>76</v>
      </c>
      <c r="BV57" s="118" t="s">
        <v>71</v>
      </c>
      <c r="BW57" s="118" t="s">
        <v>84</v>
      </c>
      <c r="BX57" s="118" t="s">
        <v>5</v>
      </c>
      <c r="CL57" s="118" t="s">
        <v>19</v>
      </c>
      <c r="CM57" s="118" t="s">
        <v>78</v>
      </c>
    </row>
    <row r="58" s="7" customFormat="1" ht="16.5" customHeight="1">
      <c r="A58" s="7"/>
      <c r="B58" s="107"/>
      <c r="C58" s="108"/>
      <c r="D58" s="109" t="s">
        <v>85</v>
      </c>
      <c r="E58" s="109"/>
      <c r="F58" s="109"/>
      <c r="G58" s="109"/>
      <c r="H58" s="109"/>
      <c r="I58" s="110"/>
      <c r="J58" s="109" t="s">
        <v>86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'SO 04 - Oprava koleje č. 214'!J30</f>
        <v>0</v>
      </c>
      <c r="AH58" s="110"/>
      <c r="AI58" s="110"/>
      <c r="AJ58" s="110"/>
      <c r="AK58" s="110"/>
      <c r="AL58" s="110"/>
      <c r="AM58" s="110"/>
      <c r="AN58" s="111">
        <f>SUM(AG58,AT58)</f>
        <v>0</v>
      </c>
      <c r="AO58" s="110"/>
      <c r="AP58" s="110"/>
      <c r="AQ58" s="112" t="s">
        <v>75</v>
      </c>
      <c r="AR58" s="113"/>
      <c r="AS58" s="114">
        <v>0</v>
      </c>
      <c r="AT58" s="115">
        <f>ROUND(SUM(AV58:AW58),2)</f>
        <v>0</v>
      </c>
      <c r="AU58" s="116">
        <f>'SO 04 - Oprava koleje č. 214'!P79</f>
        <v>0</v>
      </c>
      <c r="AV58" s="115">
        <f>'SO 04 - Oprava koleje č. 214'!J33</f>
        <v>0</v>
      </c>
      <c r="AW58" s="115">
        <f>'SO 04 - Oprava koleje č. 214'!J34</f>
        <v>0</v>
      </c>
      <c r="AX58" s="115">
        <f>'SO 04 - Oprava koleje č. 214'!J35</f>
        <v>0</v>
      </c>
      <c r="AY58" s="115">
        <f>'SO 04 - Oprava koleje č. 214'!J36</f>
        <v>0</v>
      </c>
      <c r="AZ58" s="115">
        <f>'SO 04 - Oprava koleje č. 214'!F33</f>
        <v>0</v>
      </c>
      <c r="BA58" s="115">
        <f>'SO 04 - Oprava koleje č. 214'!F34</f>
        <v>0</v>
      </c>
      <c r="BB58" s="115">
        <f>'SO 04 - Oprava koleje č. 214'!F35</f>
        <v>0</v>
      </c>
      <c r="BC58" s="115">
        <f>'SO 04 - Oprava koleje č. 214'!F36</f>
        <v>0</v>
      </c>
      <c r="BD58" s="117">
        <f>'SO 04 - Oprava koleje č. 214'!F37</f>
        <v>0</v>
      </c>
      <c r="BE58" s="7"/>
      <c r="BT58" s="118" t="s">
        <v>76</v>
      </c>
      <c r="BV58" s="118" t="s">
        <v>71</v>
      </c>
      <c r="BW58" s="118" t="s">
        <v>87</v>
      </c>
      <c r="BX58" s="118" t="s">
        <v>5</v>
      </c>
      <c r="CL58" s="118" t="s">
        <v>19</v>
      </c>
      <c r="CM58" s="118" t="s">
        <v>78</v>
      </c>
    </row>
    <row r="59" s="7" customFormat="1" ht="16.5" customHeight="1">
      <c r="A59" s="7"/>
      <c r="B59" s="107"/>
      <c r="C59" s="108"/>
      <c r="D59" s="109" t="s">
        <v>88</v>
      </c>
      <c r="E59" s="109"/>
      <c r="F59" s="109"/>
      <c r="G59" s="109"/>
      <c r="H59" s="109"/>
      <c r="I59" s="110"/>
      <c r="J59" s="109" t="s">
        <v>89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11">
        <f>'SO 05 - Oprava výhybky č....'!J30</f>
        <v>0</v>
      </c>
      <c r="AH59" s="110"/>
      <c r="AI59" s="110"/>
      <c r="AJ59" s="110"/>
      <c r="AK59" s="110"/>
      <c r="AL59" s="110"/>
      <c r="AM59" s="110"/>
      <c r="AN59" s="111">
        <f>SUM(AG59,AT59)</f>
        <v>0</v>
      </c>
      <c r="AO59" s="110"/>
      <c r="AP59" s="110"/>
      <c r="AQ59" s="112" t="s">
        <v>75</v>
      </c>
      <c r="AR59" s="113"/>
      <c r="AS59" s="114">
        <v>0</v>
      </c>
      <c r="AT59" s="115">
        <f>ROUND(SUM(AV59:AW59),2)</f>
        <v>0</v>
      </c>
      <c r="AU59" s="116">
        <f>'SO 05 - Oprava výhybky č....'!P79</f>
        <v>0</v>
      </c>
      <c r="AV59" s="115">
        <f>'SO 05 - Oprava výhybky č....'!J33</f>
        <v>0</v>
      </c>
      <c r="AW59" s="115">
        <f>'SO 05 - Oprava výhybky č....'!J34</f>
        <v>0</v>
      </c>
      <c r="AX59" s="115">
        <f>'SO 05 - Oprava výhybky č....'!J35</f>
        <v>0</v>
      </c>
      <c r="AY59" s="115">
        <f>'SO 05 - Oprava výhybky č....'!J36</f>
        <v>0</v>
      </c>
      <c r="AZ59" s="115">
        <f>'SO 05 - Oprava výhybky č....'!F33</f>
        <v>0</v>
      </c>
      <c r="BA59" s="115">
        <f>'SO 05 - Oprava výhybky č....'!F34</f>
        <v>0</v>
      </c>
      <c r="BB59" s="115">
        <f>'SO 05 - Oprava výhybky č....'!F35</f>
        <v>0</v>
      </c>
      <c r="BC59" s="115">
        <f>'SO 05 - Oprava výhybky č....'!F36</f>
        <v>0</v>
      </c>
      <c r="BD59" s="117">
        <f>'SO 05 - Oprava výhybky č....'!F37</f>
        <v>0</v>
      </c>
      <c r="BE59" s="7"/>
      <c r="BT59" s="118" t="s">
        <v>76</v>
      </c>
      <c r="BV59" s="118" t="s">
        <v>71</v>
      </c>
      <c r="BW59" s="118" t="s">
        <v>90</v>
      </c>
      <c r="BX59" s="118" t="s">
        <v>5</v>
      </c>
      <c r="CL59" s="118" t="s">
        <v>19</v>
      </c>
      <c r="CM59" s="118" t="s">
        <v>78</v>
      </c>
    </row>
    <row r="60" s="7" customFormat="1" ht="16.5" customHeight="1">
      <c r="A60" s="7"/>
      <c r="B60" s="107"/>
      <c r="C60" s="108"/>
      <c r="D60" s="109" t="s">
        <v>91</v>
      </c>
      <c r="E60" s="109"/>
      <c r="F60" s="109"/>
      <c r="G60" s="109"/>
      <c r="H60" s="109"/>
      <c r="I60" s="110"/>
      <c r="J60" s="109" t="s">
        <v>92</v>
      </c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11">
        <f>'SO 06 - Úprava šachet'!J30</f>
        <v>0</v>
      </c>
      <c r="AH60" s="110"/>
      <c r="AI60" s="110"/>
      <c r="AJ60" s="110"/>
      <c r="AK60" s="110"/>
      <c r="AL60" s="110"/>
      <c r="AM60" s="110"/>
      <c r="AN60" s="111">
        <f>SUM(AG60,AT60)</f>
        <v>0</v>
      </c>
      <c r="AO60" s="110"/>
      <c r="AP60" s="110"/>
      <c r="AQ60" s="112" t="s">
        <v>75</v>
      </c>
      <c r="AR60" s="113"/>
      <c r="AS60" s="114">
        <v>0</v>
      </c>
      <c r="AT60" s="115">
        <f>ROUND(SUM(AV60:AW60),2)</f>
        <v>0</v>
      </c>
      <c r="AU60" s="116">
        <f>'SO 06 - Úprava šachet'!P79</f>
        <v>0</v>
      </c>
      <c r="AV60" s="115">
        <f>'SO 06 - Úprava šachet'!J33</f>
        <v>0</v>
      </c>
      <c r="AW60" s="115">
        <f>'SO 06 - Úprava šachet'!J34</f>
        <v>0</v>
      </c>
      <c r="AX60" s="115">
        <f>'SO 06 - Úprava šachet'!J35</f>
        <v>0</v>
      </c>
      <c r="AY60" s="115">
        <f>'SO 06 - Úprava šachet'!J36</f>
        <v>0</v>
      </c>
      <c r="AZ60" s="115">
        <f>'SO 06 - Úprava šachet'!F33</f>
        <v>0</v>
      </c>
      <c r="BA60" s="115">
        <f>'SO 06 - Úprava šachet'!F34</f>
        <v>0</v>
      </c>
      <c r="BB60" s="115">
        <f>'SO 06 - Úprava šachet'!F35</f>
        <v>0</v>
      </c>
      <c r="BC60" s="115">
        <f>'SO 06 - Úprava šachet'!F36</f>
        <v>0</v>
      </c>
      <c r="BD60" s="117">
        <f>'SO 06 - Úprava šachet'!F37</f>
        <v>0</v>
      </c>
      <c r="BE60" s="7"/>
      <c r="BT60" s="118" t="s">
        <v>76</v>
      </c>
      <c r="BV60" s="118" t="s">
        <v>71</v>
      </c>
      <c r="BW60" s="118" t="s">
        <v>93</v>
      </c>
      <c r="BX60" s="118" t="s">
        <v>5</v>
      </c>
      <c r="CL60" s="118" t="s">
        <v>19</v>
      </c>
      <c r="CM60" s="118" t="s">
        <v>78</v>
      </c>
    </row>
    <row r="61" s="7" customFormat="1" ht="16.5" customHeight="1">
      <c r="A61" s="7"/>
      <c r="B61" s="107"/>
      <c r="C61" s="108"/>
      <c r="D61" s="109" t="s">
        <v>94</v>
      </c>
      <c r="E61" s="109"/>
      <c r="F61" s="109"/>
      <c r="G61" s="109"/>
      <c r="H61" s="109"/>
      <c r="I61" s="110"/>
      <c r="J61" s="109" t="s">
        <v>95</v>
      </c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11">
        <f>'SO 07 - Přeložení kabelů ...'!J30</f>
        <v>0</v>
      </c>
      <c r="AH61" s="110"/>
      <c r="AI61" s="110"/>
      <c r="AJ61" s="110"/>
      <c r="AK61" s="110"/>
      <c r="AL61" s="110"/>
      <c r="AM61" s="110"/>
      <c r="AN61" s="111">
        <f>SUM(AG61,AT61)</f>
        <v>0</v>
      </c>
      <c r="AO61" s="110"/>
      <c r="AP61" s="110"/>
      <c r="AQ61" s="112" t="s">
        <v>75</v>
      </c>
      <c r="AR61" s="113"/>
      <c r="AS61" s="114">
        <v>0</v>
      </c>
      <c r="AT61" s="115">
        <f>ROUND(SUM(AV61:AW61),2)</f>
        <v>0</v>
      </c>
      <c r="AU61" s="116">
        <f>'SO 07 - Přeložení kabelů ...'!P79</f>
        <v>0</v>
      </c>
      <c r="AV61" s="115">
        <f>'SO 07 - Přeložení kabelů ...'!J33</f>
        <v>0</v>
      </c>
      <c r="AW61" s="115">
        <f>'SO 07 - Přeložení kabelů ...'!J34</f>
        <v>0</v>
      </c>
      <c r="AX61" s="115">
        <f>'SO 07 - Přeložení kabelů ...'!J35</f>
        <v>0</v>
      </c>
      <c r="AY61" s="115">
        <f>'SO 07 - Přeložení kabelů ...'!J36</f>
        <v>0</v>
      </c>
      <c r="AZ61" s="115">
        <f>'SO 07 - Přeložení kabelů ...'!F33</f>
        <v>0</v>
      </c>
      <c r="BA61" s="115">
        <f>'SO 07 - Přeložení kabelů ...'!F34</f>
        <v>0</v>
      </c>
      <c r="BB61" s="115">
        <f>'SO 07 - Přeložení kabelů ...'!F35</f>
        <v>0</v>
      </c>
      <c r="BC61" s="115">
        <f>'SO 07 - Přeložení kabelů ...'!F36</f>
        <v>0</v>
      </c>
      <c r="BD61" s="117">
        <f>'SO 07 - Přeložení kabelů ...'!F37</f>
        <v>0</v>
      </c>
      <c r="BE61" s="7"/>
      <c r="BT61" s="118" t="s">
        <v>76</v>
      </c>
      <c r="BV61" s="118" t="s">
        <v>71</v>
      </c>
      <c r="BW61" s="118" t="s">
        <v>96</v>
      </c>
      <c r="BX61" s="118" t="s">
        <v>5</v>
      </c>
      <c r="CL61" s="118" t="s">
        <v>19</v>
      </c>
      <c r="CM61" s="118" t="s">
        <v>78</v>
      </c>
    </row>
    <row r="62" s="7" customFormat="1" ht="24.75" customHeight="1">
      <c r="A62" s="7"/>
      <c r="B62" s="107"/>
      <c r="C62" s="108"/>
      <c r="D62" s="109" t="s">
        <v>97</v>
      </c>
      <c r="E62" s="109"/>
      <c r="F62" s="109"/>
      <c r="G62" s="109"/>
      <c r="H62" s="109"/>
      <c r="I62" s="110"/>
      <c r="J62" s="109" t="s">
        <v>98</v>
      </c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11">
        <f>'OBJ 1 - NEOCEŇOVAT - Mate...'!J30</f>
        <v>0</v>
      </c>
      <c r="AH62" s="110"/>
      <c r="AI62" s="110"/>
      <c r="AJ62" s="110"/>
      <c r="AK62" s="110"/>
      <c r="AL62" s="110"/>
      <c r="AM62" s="110"/>
      <c r="AN62" s="111">
        <f>SUM(AG62,AT62)</f>
        <v>0</v>
      </c>
      <c r="AO62" s="110"/>
      <c r="AP62" s="110"/>
      <c r="AQ62" s="112" t="s">
        <v>75</v>
      </c>
      <c r="AR62" s="113"/>
      <c r="AS62" s="114">
        <v>0</v>
      </c>
      <c r="AT62" s="115">
        <f>ROUND(SUM(AV62:AW62),2)</f>
        <v>0</v>
      </c>
      <c r="AU62" s="116">
        <f>'OBJ 1 - NEOCEŇOVAT - Mate...'!P86</f>
        <v>0</v>
      </c>
      <c r="AV62" s="115">
        <f>'OBJ 1 - NEOCEŇOVAT - Mate...'!J33</f>
        <v>0</v>
      </c>
      <c r="AW62" s="115">
        <f>'OBJ 1 - NEOCEŇOVAT - Mate...'!J34</f>
        <v>0</v>
      </c>
      <c r="AX62" s="115">
        <f>'OBJ 1 - NEOCEŇOVAT - Mate...'!J35</f>
        <v>0</v>
      </c>
      <c r="AY62" s="115">
        <f>'OBJ 1 - NEOCEŇOVAT - Mate...'!J36</f>
        <v>0</v>
      </c>
      <c r="AZ62" s="115">
        <f>'OBJ 1 - NEOCEŇOVAT - Mate...'!F33</f>
        <v>0</v>
      </c>
      <c r="BA62" s="115">
        <f>'OBJ 1 - NEOCEŇOVAT - Mate...'!F34</f>
        <v>0</v>
      </c>
      <c r="BB62" s="115">
        <f>'OBJ 1 - NEOCEŇOVAT - Mate...'!F35</f>
        <v>0</v>
      </c>
      <c r="BC62" s="115">
        <f>'OBJ 1 - NEOCEŇOVAT - Mate...'!F36</f>
        <v>0</v>
      </c>
      <c r="BD62" s="117">
        <f>'OBJ 1 - NEOCEŇOVAT - Mate...'!F37</f>
        <v>0</v>
      </c>
      <c r="BE62" s="7"/>
      <c r="BT62" s="118" t="s">
        <v>76</v>
      </c>
      <c r="BV62" s="118" t="s">
        <v>71</v>
      </c>
      <c r="BW62" s="118" t="s">
        <v>99</v>
      </c>
      <c r="BX62" s="118" t="s">
        <v>5</v>
      </c>
      <c r="CL62" s="118" t="s">
        <v>19</v>
      </c>
      <c r="CM62" s="118" t="s">
        <v>78</v>
      </c>
    </row>
    <row r="63" s="7" customFormat="1" ht="16.5" customHeight="1">
      <c r="A63" s="7"/>
      <c r="B63" s="107"/>
      <c r="C63" s="108"/>
      <c r="D63" s="109" t="s">
        <v>100</v>
      </c>
      <c r="E63" s="109"/>
      <c r="F63" s="109"/>
      <c r="G63" s="109"/>
      <c r="H63" s="109"/>
      <c r="I63" s="110"/>
      <c r="J63" s="109" t="s">
        <v>101</v>
      </c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11">
        <f>'VON - Vedlejší a ostatní ...'!J30</f>
        <v>0</v>
      </c>
      <c r="AH63" s="110"/>
      <c r="AI63" s="110"/>
      <c r="AJ63" s="110"/>
      <c r="AK63" s="110"/>
      <c r="AL63" s="110"/>
      <c r="AM63" s="110"/>
      <c r="AN63" s="111">
        <f>SUM(AG63,AT63)</f>
        <v>0</v>
      </c>
      <c r="AO63" s="110"/>
      <c r="AP63" s="110"/>
      <c r="AQ63" s="112" t="s">
        <v>75</v>
      </c>
      <c r="AR63" s="113"/>
      <c r="AS63" s="119">
        <v>0</v>
      </c>
      <c r="AT63" s="120">
        <f>ROUND(SUM(AV63:AW63),2)</f>
        <v>0</v>
      </c>
      <c r="AU63" s="121">
        <f>'VON - Vedlejší a ostatní ...'!P79</f>
        <v>0</v>
      </c>
      <c r="AV63" s="120">
        <f>'VON - Vedlejší a ostatní ...'!J33</f>
        <v>0</v>
      </c>
      <c r="AW63" s="120">
        <f>'VON - Vedlejší a ostatní ...'!J34</f>
        <v>0</v>
      </c>
      <c r="AX63" s="120">
        <f>'VON - Vedlejší a ostatní ...'!J35</f>
        <v>0</v>
      </c>
      <c r="AY63" s="120">
        <f>'VON - Vedlejší a ostatní ...'!J36</f>
        <v>0</v>
      </c>
      <c r="AZ63" s="120">
        <f>'VON - Vedlejší a ostatní ...'!F33</f>
        <v>0</v>
      </c>
      <c r="BA63" s="120">
        <f>'VON - Vedlejší a ostatní ...'!F34</f>
        <v>0</v>
      </c>
      <c r="BB63" s="120">
        <f>'VON - Vedlejší a ostatní ...'!F35</f>
        <v>0</v>
      </c>
      <c r="BC63" s="120">
        <f>'VON - Vedlejší a ostatní ...'!F36</f>
        <v>0</v>
      </c>
      <c r="BD63" s="122">
        <f>'VON - Vedlejší a ostatní ...'!F37</f>
        <v>0</v>
      </c>
      <c r="BE63" s="7"/>
      <c r="BT63" s="118" t="s">
        <v>76</v>
      </c>
      <c r="BV63" s="118" t="s">
        <v>71</v>
      </c>
      <c r="BW63" s="118" t="s">
        <v>102</v>
      </c>
      <c r="BX63" s="118" t="s">
        <v>5</v>
      </c>
      <c r="CL63" s="118" t="s">
        <v>19</v>
      </c>
      <c r="CM63" s="118" t="s">
        <v>78</v>
      </c>
    </row>
    <row r="64" s="2" customFormat="1" ht="30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40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</row>
    <row r="65" s="2" customFormat="1" ht="6.96" customHeight="1">
      <c r="A65" s="34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40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</row>
  </sheetData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pageMargins left="0.39375" right="0.39375" top="0.39375" bottom="0.39375" header="0" footer="0"/>
  <pageSetup orientation="landscape" blackAndWhite="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102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6"/>
      <c r="AT3" s="13" t="s">
        <v>78</v>
      </c>
    </row>
    <row r="4" hidden="1" s="1" customFormat="1" ht="24.96" customHeight="1">
      <c r="B4" s="16"/>
      <c r="D4" s="125" t="s">
        <v>103</v>
      </c>
      <c r="L4" s="16"/>
      <c r="M4" s="126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7" t="s">
        <v>16</v>
      </c>
      <c r="L6" s="16"/>
    </row>
    <row r="7" hidden="1" s="1" customFormat="1" ht="16.5" customHeight="1">
      <c r="B7" s="16"/>
      <c r="E7" s="128" t="str">
        <f>'Rekapitulace stavby'!K6</f>
        <v>Oprava staničních kolejí v žst. Česká Třebová</v>
      </c>
      <c r="F7" s="127"/>
      <c r="G7" s="127"/>
      <c r="H7" s="127"/>
      <c r="L7" s="16"/>
    </row>
    <row r="8" hidden="1" s="2" customFormat="1" ht="12" customHeight="1">
      <c r="A8" s="34"/>
      <c r="B8" s="40"/>
      <c r="C8" s="34"/>
      <c r="D8" s="127" t="s">
        <v>104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0" t="s">
        <v>640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7" t="s">
        <v>18</v>
      </c>
      <c r="E11" s="34"/>
      <c r="F11" s="131" t="s">
        <v>19</v>
      </c>
      <c r="G11" s="34"/>
      <c r="H11" s="34"/>
      <c r="I11" s="127" t="s">
        <v>20</v>
      </c>
      <c r="J11" s="131" t="s">
        <v>19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7" t="s">
        <v>21</v>
      </c>
      <c r="E12" s="34"/>
      <c r="F12" s="131" t="s">
        <v>22</v>
      </c>
      <c r="G12" s="34"/>
      <c r="H12" s="34"/>
      <c r="I12" s="127" t="s">
        <v>23</v>
      </c>
      <c r="J12" s="132" t="str">
        <f>'Rekapitulace stavby'!AN8</f>
        <v>27. 6. 2022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7" t="s">
        <v>25</v>
      </c>
      <c r="E14" s="34"/>
      <c r="F14" s="34"/>
      <c r="G14" s="34"/>
      <c r="H14" s="34"/>
      <c r="I14" s="127" t="s">
        <v>26</v>
      </c>
      <c r="J14" s="131" t="str">
        <f>IF('Rekapitulace stavby'!AN10="","",'Rekapitulace stavby'!AN10)</f>
        <v/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1" t="str">
        <f>IF('Rekapitulace stavby'!E11="","",'Rekapitulace stavby'!E11)</f>
        <v xml:space="preserve"> </v>
      </c>
      <c r="F15" s="34"/>
      <c r="G15" s="34"/>
      <c r="H15" s="34"/>
      <c r="I15" s="127" t="s">
        <v>27</v>
      </c>
      <c r="J15" s="131" t="str">
        <f>IF('Rekapitulace stavby'!AN11="","",'Rekapitulace stavby'!AN11)</f>
        <v/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7" t="s">
        <v>28</v>
      </c>
      <c r="E17" s="34"/>
      <c r="F17" s="34"/>
      <c r="G17" s="34"/>
      <c r="H17" s="34"/>
      <c r="I17" s="127" t="s">
        <v>26</v>
      </c>
      <c r="J17" s="29" t="str">
        <f>'Rekapitulace stavby'!AN13</f>
        <v>Vyplň údaj</v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1"/>
      <c r="G18" s="131"/>
      <c r="H18" s="131"/>
      <c r="I18" s="127" t="s">
        <v>27</v>
      </c>
      <c r="J18" s="29" t="str">
        <f>'Rekapitulace stavby'!AN14</f>
        <v>Vyplň údaj</v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7" t="s">
        <v>30</v>
      </c>
      <c r="E20" s="34"/>
      <c r="F20" s="34"/>
      <c r="G20" s="34"/>
      <c r="H20" s="34"/>
      <c r="I20" s="127" t="s">
        <v>26</v>
      </c>
      <c r="J20" s="131" t="str">
        <f>IF('Rekapitulace stavby'!AN16="","",'Rekapitulace stavby'!AN16)</f>
        <v/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1" t="str">
        <f>IF('Rekapitulace stavby'!E17="","",'Rekapitulace stavby'!E17)</f>
        <v xml:space="preserve"> </v>
      </c>
      <c r="F21" s="34"/>
      <c r="G21" s="34"/>
      <c r="H21" s="34"/>
      <c r="I21" s="127" t="s">
        <v>27</v>
      </c>
      <c r="J21" s="131" t="str">
        <f>IF('Rekapitulace stavby'!AN17="","",'Rekapitulace stavby'!AN17)</f>
        <v/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7" t="s">
        <v>32</v>
      </c>
      <c r="E23" s="34"/>
      <c r="F23" s="34"/>
      <c r="G23" s="34"/>
      <c r="H23" s="34"/>
      <c r="I23" s="127" t="s">
        <v>26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27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7" t="s">
        <v>33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8" t="s">
        <v>35</v>
      </c>
      <c r="E30" s="34"/>
      <c r="F30" s="34"/>
      <c r="G30" s="34"/>
      <c r="H30" s="34"/>
      <c r="I30" s="34"/>
      <c r="J30" s="139">
        <f>ROUND(J79, 2)</f>
        <v>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0" t="s">
        <v>37</v>
      </c>
      <c r="G32" s="34"/>
      <c r="H32" s="34"/>
      <c r="I32" s="140" t="s">
        <v>36</v>
      </c>
      <c r="J32" s="140" t="s">
        <v>38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1" t="s">
        <v>39</v>
      </c>
      <c r="E33" s="127" t="s">
        <v>40</v>
      </c>
      <c r="F33" s="142">
        <f>ROUND((SUM(BE79:BE101)),  2)</f>
        <v>0</v>
      </c>
      <c r="G33" s="34"/>
      <c r="H33" s="34"/>
      <c r="I33" s="143">
        <v>0.20999999999999999</v>
      </c>
      <c r="J33" s="142">
        <f>ROUND(((SUM(BE79:BE101))*I33),  2)</f>
        <v>0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7" t="s">
        <v>41</v>
      </c>
      <c r="F34" s="142">
        <f>ROUND((SUM(BF79:BF101)),  2)</f>
        <v>0</v>
      </c>
      <c r="G34" s="34"/>
      <c r="H34" s="34"/>
      <c r="I34" s="143">
        <v>0.14999999999999999</v>
      </c>
      <c r="J34" s="142">
        <f>ROUND(((SUM(BF79:BF101))*I34),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42</v>
      </c>
      <c r="F35" s="142">
        <f>ROUND((SUM(BG79:BG101)),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43</v>
      </c>
      <c r="F36" s="142">
        <f>ROUND((SUM(BH79:BH101)),  2)</f>
        <v>0</v>
      </c>
      <c r="G36" s="34"/>
      <c r="H36" s="34"/>
      <c r="I36" s="143">
        <v>0.14999999999999999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44</v>
      </c>
      <c r="F37" s="142">
        <f>ROUND((SUM(BI79:BI101)),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106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Oprava staničních kolejí v žst. Česká Třebová</v>
      </c>
      <c r="F48" s="28"/>
      <c r="G48" s="28"/>
      <c r="H48" s="28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104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VON - Vedlejší a ostatní náklady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27. 6. 2022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107</v>
      </c>
      <c r="D57" s="157"/>
      <c r="E57" s="157"/>
      <c r="F57" s="157"/>
      <c r="G57" s="157"/>
      <c r="H57" s="157"/>
      <c r="I57" s="157"/>
      <c r="J57" s="158" t="s">
        <v>108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109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110</v>
      </c>
      <c r="D66" s="36"/>
      <c r="E66" s="36"/>
      <c r="F66" s="36"/>
      <c r="G66" s="36"/>
      <c r="H66" s="36"/>
      <c r="I66" s="36"/>
      <c r="J66" s="36"/>
      <c r="K66" s="36"/>
      <c r="L66" s="12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5" t="str">
        <f>E7</f>
        <v>Oprava staničních kolejí v žst. Česká Třebová</v>
      </c>
      <c r="F69" s="28"/>
      <c r="G69" s="28"/>
      <c r="H69" s="28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104</v>
      </c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VON - Vedlejší a ostatní náklady</v>
      </c>
      <c r="F71" s="36"/>
      <c r="G71" s="36"/>
      <c r="H71" s="36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27. 6. 2022</v>
      </c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0"/>
      <c r="B78" s="161"/>
      <c r="C78" s="162" t="s">
        <v>111</v>
      </c>
      <c r="D78" s="163" t="s">
        <v>54</v>
      </c>
      <c r="E78" s="163" t="s">
        <v>50</v>
      </c>
      <c r="F78" s="163" t="s">
        <v>51</v>
      </c>
      <c r="G78" s="163" t="s">
        <v>112</v>
      </c>
      <c r="H78" s="163" t="s">
        <v>113</v>
      </c>
      <c r="I78" s="163" t="s">
        <v>114</v>
      </c>
      <c r="J78" s="163" t="s">
        <v>108</v>
      </c>
      <c r="K78" s="164" t="s">
        <v>115</v>
      </c>
      <c r="L78" s="165"/>
      <c r="M78" s="88" t="s">
        <v>19</v>
      </c>
      <c r="N78" s="89" t="s">
        <v>39</v>
      </c>
      <c r="O78" s="89" t="s">
        <v>116</v>
      </c>
      <c r="P78" s="89" t="s">
        <v>117</v>
      </c>
      <c r="Q78" s="89" t="s">
        <v>118</v>
      </c>
      <c r="R78" s="89" t="s">
        <v>119</v>
      </c>
      <c r="S78" s="89" t="s">
        <v>120</v>
      </c>
      <c r="T78" s="90" t="s">
        <v>121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4"/>
      <c r="B79" s="35"/>
      <c r="C79" s="95" t="s">
        <v>122</v>
      </c>
      <c r="D79" s="36"/>
      <c r="E79" s="36"/>
      <c r="F79" s="36"/>
      <c r="G79" s="36"/>
      <c r="H79" s="36"/>
      <c r="I79" s="36"/>
      <c r="J79" s="166">
        <f>BK79</f>
        <v>0</v>
      </c>
      <c r="K79" s="36"/>
      <c r="L79" s="40"/>
      <c r="M79" s="91"/>
      <c r="N79" s="167"/>
      <c r="O79" s="92"/>
      <c r="P79" s="168">
        <f>SUM(P80:P101)</f>
        <v>0</v>
      </c>
      <c r="Q79" s="92"/>
      <c r="R79" s="168">
        <f>SUM(R80:R101)</f>
        <v>0</v>
      </c>
      <c r="S79" s="92"/>
      <c r="T79" s="169">
        <f>SUM(T80:T101)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109</v>
      </c>
      <c r="BK79" s="170">
        <f>SUM(BK80:BK101)</f>
        <v>0</v>
      </c>
    </row>
    <row r="80" s="2" customFormat="1" ht="16.5" customHeight="1">
      <c r="A80" s="34"/>
      <c r="B80" s="35"/>
      <c r="C80" s="171" t="s">
        <v>76</v>
      </c>
      <c r="D80" s="171" t="s">
        <v>123</v>
      </c>
      <c r="E80" s="172" t="s">
        <v>641</v>
      </c>
      <c r="F80" s="173" t="s">
        <v>642</v>
      </c>
      <c r="G80" s="174" t="s">
        <v>643</v>
      </c>
      <c r="H80" s="224"/>
      <c r="I80" s="176"/>
      <c r="J80" s="177">
        <f>ROUND(I80*H80,2)</f>
        <v>0</v>
      </c>
      <c r="K80" s="173" t="s">
        <v>19</v>
      </c>
      <c r="L80" s="40"/>
      <c r="M80" s="178" t="s">
        <v>19</v>
      </c>
      <c r="N80" s="179" t="s">
        <v>40</v>
      </c>
      <c r="O80" s="80"/>
      <c r="P80" s="180">
        <f>O80*H80</f>
        <v>0</v>
      </c>
      <c r="Q80" s="180">
        <v>0</v>
      </c>
      <c r="R80" s="180">
        <f>Q80*H80</f>
        <v>0</v>
      </c>
      <c r="S80" s="180">
        <v>0</v>
      </c>
      <c r="T80" s="18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2" t="s">
        <v>128</v>
      </c>
      <c r="AT80" s="182" t="s">
        <v>123</v>
      </c>
      <c r="AU80" s="182" t="s">
        <v>69</v>
      </c>
      <c r="AY80" s="13" t="s">
        <v>129</v>
      </c>
      <c r="BE80" s="183">
        <f>IF(N80="základní",J80,0)</f>
        <v>0</v>
      </c>
      <c r="BF80" s="183">
        <f>IF(N80="snížená",J80,0)</f>
        <v>0</v>
      </c>
      <c r="BG80" s="183">
        <f>IF(N80="zákl. přenesená",J80,0)</f>
        <v>0</v>
      </c>
      <c r="BH80" s="183">
        <f>IF(N80="sníž. přenesená",J80,0)</f>
        <v>0</v>
      </c>
      <c r="BI80" s="183">
        <f>IF(N80="nulová",J80,0)</f>
        <v>0</v>
      </c>
      <c r="BJ80" s="13" t="s">
        <v>76</v>
      </c>
      <c r="BK80" s="183">
        <f>ROUND(I80*H80,2)</f>
        <v>0</v>
      </c>
      <c r="BL80" s="13" t="s">
        <v>128</v>
      </c>
      <c r="BM80" s="182" t="s">
        <v>78</v>
      </c>
    </row>
    <row r="81" s="2" customFormat="1">
      <c r="A81" s="34"/>
      <c r="B81" s="35"/>
      <c r="C81" s="36"/>
      <c r="D81" s="184" t="s">
        <v>130</v>
      </c>
      <c r="E81" s="36"/>
      <c r="F81" s="185" t="s">
        <v>642</v>
      </c>
      <c r="G81" s="36"/>
      <c r="H81" s="36"/>
      <c r="I81" s="186"/>
      <c r="J81" s="36"/>
      <c r="K81" s="36"/>
      <c r="L81" s="40"/>
      <c r="M81" s="187"/>
      <c r="N81" s="188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130</v>
      </c>
      <c r="AU81" s="13" t="s">
        <v>69</v>
      </c>
    </row>
    <row r="82" s="2" customFormat="1" ht="16.5" customHeight="1">
      <c r="A82" s="34"/>
      <c r="B82" s="35"/>
      <c r="C82" s="171" t="s">
        <v>78</v>
      </c>
      <c r="D82" s="171" t="s">
        <v>123</v>
      </c>
      <c r="E82" s="172" t="s">
        <v>644</v>
      </c>
      <c r="F82" s="173" t="s">
        <v>645</v>
      </c>
      <c r="G82" s="174" t="s">
        <v>643</v>
      </c>
      <c r="H82" s="224"/>
      <c r="I82" s="176"/>
      <c r="J82" s="177">
        <f>ROUND(I82*H82,2)</f>
        <v>0</v>
      </c>
      <c r="K82" s="173" t="s">
        <v>19</v>
      </c>
      <c r="L82" s="40"/>
      <c r="M82" s="178" t="s">
        <v>19</v>
      </c>
      <c r="N82" s="179" t="s">
        <v>40</v>
      </c>
      <c r="O82" s="80"/>
      <c r="P82" s="180">
        <f>O82*H82</f>
        <v>0</v>
      </c>
      <c r="Q82" s="180">
        <v>0</v>
      </c>
      <c r="R82" s="180">
        <f>Q82*H82</f>
        <v>0</v>
      </c>
      <c r="S82" s="180">
        <v>0</v>
      </c>
      <c r="T82" s="181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2" t="s">
        <v>128</v>
      </c>
      <c r="AT82" s="182" t="s">
        <v>123</v>
      </c>
      <c r="AU82" s="182" t="s">
        <v>69</v>
      </c>
      <c r="AY82" s="13" t="s">
        <v>129</v>
      </c>
      <c r="BE82" s="183">
        <f>IF(N82="základní",J82,0)</f>
        <v>0</v>
      </c>
      <c r="BF82" s="183">
        <f>IF(N82="snížená",J82,0)</f>
        <v>0</v>
      </c>
      <c r="BG82" s="183">
        <f>IF(N82="zákl. přenesená",J82,0)</f>
        <v>0</v>
      </c>
      <c r="BH82" s="183">
        <f>IF(N82="sníž. přenesená",J82,0)</f>
        <v>0</v>
      </c>
      <c r="BI82" s="183">
        <f>IF(N82="nulová",J82,0)</f>
        <v>0</v>
      </c>
      <c r="BJ82" s="13" t="s">
        <v>76</v>
      </c>
      <c r="BK82" s="183">
        <f>ROUND(I82*H82,2)</f>
        <v>0</v>
      </c>
      <c r="BL82" s="13" t="s">
        <v>128</v>
      </c>
      <c r="BM82" s="182" t="s">
        <v>128</v>
      </c>
    </row>
    <row r="83" s="2" customFormat="1">
      <c r="A83" s="34"/>
      <c r="B83" s="35"/>
      <c r="C83" s="36"/>
      <c r="D83" s="184" t="s">
        <v>130</v>
      </c>
      <c r="E83" s="36"/>
      <c r="F83" s="185" t="s">
        <v>645</v>
      </c>
      <c r="G83" s="36"/>
      <c r="H83" s="36"/>
      <c r="I83" s="186"/>
      <c r="J83" s="36"/>
      <c r="K83" s="36"/>
      <c r="L83" s="40"/>
      <c r="M83" s="187"/>
      <c r="N83" s="188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130</v>
      </c>
      <c r="AU83" s="13" t="s">
        <v>69</v>
      </c>
    </row>
    <row r="84" s="2" customFormat="1" ht="16.5" customHeight="1">
      <c r="A84" s="34"/>
      <c r="B84" s="35"/>
      <c r="C84" s="171" t="s">
        <v>137</v>
      </c>
      <c r="D84" s="171" t="s">
        <v>123</v>
      </c>
      <c r="E84" s="172" t="s">
        <v>646</v>
      </c>
      <c r="F84" s="173" t="s">
        <v>647</v>
      </c>
      <c r="G84" s="174" t="s">
        <v>643</v>
      </c>
      <c r="H84" s="224"/>
      <c r="I84" s="176"/>
      <c r="J84" s="177">
        <f>ROUND(I84*H84,2)</f>
        <v>0</v>
      </c>
      <c r="K84" s="173" t="s">
        <v>19</v>
      </c>
      <c r="L84" s="40"/>
      <c r="M84" s="178" t="s">
        <v>19</v>
      </c>
      <c r="N84" s="179" t="s">
        <v>40</v>
      </c>
      <c r="O84" s="80"/>
      <c r="P84" s="180">
        <f>O84*H84</f>
        <v>0</v>
      </c>
      <c r="Q84" s="180">
        <v>0</v>
      </c>
      <c r="R84" s="180">
        <f>Q84*H84</f>
        <v>0</v>
      </c>
      <c r="S84" s="180">
        <v>0</v>
      </c>
      <c r="T84" s="181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2" t="s">
        <v>128</v>
      </c>
      <c r="AT84" s="182" t="s">
        <v>123</v>
      </c>
      <c r="AU84" s="182" t="s">
        <v>69</v>
      </c>
      <c r="AY84" s="13" t="s">
        <v>129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13" t="s">
        <v>76</v>
      </c>
      <c r="BK84" s="183">
        <f>ROUND(I84*H84,2)</f>
        <v>0</v>
      </c>
      <c r="BL84" s="13" t="s">
        <v>128</v>
      </c>
      <c r="BM84" s="182" t="s">
        <v>141</v>
      </c>
    </row>
    <row r="85" s="2" customFormat="1">
      <c r="A85" s="34"/>
      <c r="B85" s="35"/>
      <c r="C85" s="36"/>
      <c r="D85" s="184" t="s">
        <v>130</v>
      </c>
      <c r="E85" s="36"/>
      <c r="F85" s="185" t="s">
        <v>647</v>
      </c>
      <c r="G85" s="36"/>
      <c r="H85" s="36"/>
      <c r="I85" s="186"/>
      <c r="J85" s="36"/>
      <c r="K85" s="36"/>
      <c r="L85" s="40"/>
      <c r="M85" s="187"/>
      <c r="N85" s="188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130</v>
      </c>
      <c r="AU85" s="13" t="s">
        <v>69</v>
      </c>
    </row>
    <row r="86" s="2" customFormat="1" ht="16.5" customHeight="1">
      <c r="A86" s="34"/>
      <c r="B86" s="35"/>
      <c r="C86" s="171" t="s">
        <v>128</v>
      </c>
      <c r="D86" s="171" t="s">
        <v>123</v>
      </c>
      <c r="E86" s="172" t="s">
        <v>648</v>
      </c>
      <c r="F86" s="173" t="s">
        <v>649</v>
      </c>
      <c r="G86" s="174" t="s">
        <v>643</v>
      </c>
      <c r="H86" s="224"/>
      <c r="I86" s="176"/>
      <c r="J86" s="177">
        <f>ROUND(I86*H86,2)</f>
        <v>0</v>
      </c>
      <c r="K86" s="173" t="s">
        <v>19</v>
      </c>
      <c r="L86" s="40"/>
      <c r="M86" s="178" t="s">
        <v>19</v>
      </c>
      <c r="N86" s="179" t="s">
        <v>40</v>
      </c>
      <c r="O86" s="80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2" t="s">
        <v>128</v>
      </c>
      <c r="AT86" s="182" t="s">
        <v>123</v>
      </c>
      <c r="AU86" s="182" t="s">
        <v>69</v>
      </c>
      <c r="AY86" s="13" t="s">
        <v>129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3" t="s">
        <v>76</v>
      </c>
      <c r="BK86" s="183">
        <f>ROUND(I86*H86,2)</f>
        <v>0</v>
      </c>
      <c r="BL86" s="13" t="s">
        <v>128</v>
      </c>
      <c r="BM86" s="182" t="s">
        <v>146</v>
      </c>
    </row>
    <row r="87" s="2" customFormat="1">
      <c r="A87" s="34"/>
      <c r="B87" s="35"/>
      <c r="C87" s="36"/>
      <c r="D87" s="184" t="s">
        <v>130</v>
      </c>
      <c r="E87" s="36"/>
      <c r="F87" s="185" t="s">
        <v>649</v>
      </c>
      <c r="G87" s="36"/>
      <c r="H87" s="36"/>
      <c r="I87" s="186"/>
      <c r="J87" s="36"/>
      <c r="K87" s="36"/>
      <c r="L87" s="40"/>
      <c r="M87" s="187"/>
      <c r="N87" s="188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130</v>
      </c>
      <c r="AU87" s="13" t="s">
        <v>69</v>
      </c>
    </row>
    <row r="88" s="2" customFormat="1" ht="16.5" customHeight="1">
      <c r="A88" s="34"/>
      <c r="B88" s="35"/>
      <c r="C88" s="171" t="s">
        <v>148</v>
      </c>
      <c r="D88" s="171" t="s">
        <v>123</v>
      </c>
      <c r="E88" s="172" t="s">
        <v>650</v>
      </c>
      <c r="F88" s="173" t="s">
        <v>651</v>
      </c>
      <c r="G88" s="174" t="s">
        <v>643</v>
      </c>
      <c r="H88" s="224"/>
      <c r="I88" s="176"/>
      <c r="J88" s="177">
        <f>ROUND(I88*H88,2)</f>
        <v>0</v>
      </c>
      <c r="K88" s="173" t="s">
        <v>19</v>
      </c>
      <c r="L88" s="40"/>
      <c r="M88" s="178" t="s">
        <v>19</v>
      </c>
      <c r="N88" s="179" t="s">
        <v>40</v>
      </c>
      <c r="O88" s="80"/>
      <c r="P88" s="180">
        <f>O88*H88</f>
        <v>0</v>
      </c>
      <c r="Q88" s="180">
        <v>0</v>
      </c>
      <c r="R88" s="180">
        <f>Q88*H88</f>
        <v>0</v>
      </c>
      <c r="S88" s="180">
        <v>0</v>
      </c>
      <c r="T88" s="18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2" t="s">
        <v>128</v>
      </c>
      <c r="AT88" s="182" t="s">
        <v>123</v>
      </c>
      <c r="AU88" s="182" t="s">
        <v>69</v>
      </c>
      <c r="AY88" s="13" t="s">
        <v>129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13" t="s">
        <v>76</v>
      </c>
      <c r="BK88" s="183">
        <f>ROUND(I88*H88,2)</f>
        <v>0</v>
      </c>
      <c r="BL88" s="13" t="s">
        <v>128</v>
      </c>
      <c r="BM88" s="182" t="s">
        <v>152</v>
      </c>
    </row>
    <row r="89" s="2" customFormat="1">
      <c r="A89" s="34"/>
      <c r="B89" s="35"/>
      <c r="C89" s="36"/>
      <c r="D89" s="184" t="s">
        <v>130</v>
      </c>
      <c r="E89" s="36"/>
      <c r="F89" s="185" t="s">
        <v>651</v>
      </c>
      <c r="G89" s="36"/>
      <c r="H89" s="36"/>
      <c r="I89" s="186"/>
      <c r="J89" s="36"/>
      <c r="K89" s="36"/>
      <c r="L89" s="40"/>
      <c r="M89" s="187"/>
      <c r="N89" s="188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130</v>
      </c>
      <c r="AU89" s="13" t="s">
        <v>69</v>
      </c>
    </row>
    <row r="90" s="2" customFormat="1" ht="16.5" customHeight="1">
      <c r="A90" s="34"/>
      <c r="B90" s="35"/>
      <c r="C90" s="171" t="s">
        <v>141</v>
      </c>
      <c r="D90" s="171" t="s">
        <v>123</v>
      </c>
      <c r="E90" s="172" t="s">
        <v>652</v>
      </c>
      <c r="F90" s="173" t="s">
        <v>653</v>
      </c>
      <c r="G90" s="174" t="s">
        <v>643</v>
      </c>
      <c r="H90" s="224"/>
      <c r="I90" s="176"/>
      <c r="J90" s="177">
        <f>ROUND(I90*H90,2)</f>
        <v>0</v>
      </c>
      <c r="K90" s="173" t="s">
        <v>19</v>
      </c>
      <c r="L90" s="40"/>
      <c r="M90" s="178" t="s">
        <v>19</v>
      </c>
      <c r="N90" s="179" t="s">
        <v>40</v>
      </c>
      <c r="O90" s="80"/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2" t="s">
        <v>128</v>
      </c>
      <c r="AT90" s="182" t="s">
        <v>123</v>
      </c>
      <c r="AU90" s="182" t="s">
        <v>69</v>
      </c>
      <c r="AY90" s="13" t="s">
        <v>129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3" t="s">
        <v>76</v>
      </c>
      <c r="BK90" s="183">
        <f>ROUND(I90*H90,2)</f>
        <v>0</v>
      </c>
      <c r="BL90" s="13" t="s">
        <v>128</v>
      </c>
      <c r="BM90" s="182" t="s">
        <v>156</v>
      </c>
    </row>
    <row r="91" s="2" customFormat="1">
      <c r="A91" s="34"/>
      <c r="B91" s="35"/>
      <c r="C91" s="36"/>
      <c r="D91" s="184" t="s">
        <v>130</v>
      </c>
      <c r="E91" s="36"/>
      <c r="F91" s="185" t="s">
        <v>653</v>
      </c>
      <c r="G91" s="36"/>
      <c r="H91" s="36"/>
      <c r="I91" s="186"/>
      <c r="J91" s="36"/>
      <c r="K91" s="36"/>
      <c r="L91" s="40"/>
      <c r="M91" s="187"/>
      <c r="N91" s="188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130</v>
      </c>
      <c r="AU91" s="13" t="s">
        <v>69</v>
      </c>
    </row>
    <row r="92" s="2" customFormat="1" ht="16.5" customHeight="1">
      <c r="A92" s="34"/>
      <c r="B92" s="35"/>
      <c r="C92" s="171" t="s">
        <v>158</v>
      </c>
      <c r="D92" s="171" t="s">
        <v>123</v>
      </c>
      <c r="E92" s="172" t="s">
        <v>654</v>
      </c>
      <c r="F92" s="173" t="s">
        <v>655</v>
      </c>
      <c r="G92" s="174" t="s">
        <v>643</v>
      </c>
      <c r="H92" s="224"/>
      <c r="I92" s="176"/>
      <c r="J92" s="177">
        <f>ROUND(I92*H92,2)</f>
        <v>0</v>
      </c>
      <c r="K92" s="173" t="s">
        <v>19</v>
      </c>
      <c r="L92" s="40"/>
      <c r="M92" s="178" t="s">
        <v>19</v>
      </c>
      <c r="N92" s="179" t="s">
        <v>40</v>
      </c>
      <c r="O92" s="80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128</v>
      </c>
      <c r="AT92" s="182" t="s">
        <v>123</v>
      </c>
      <c r="AU92" s="182" t="s">
        <v>69</v>
      </c>
      <c r="AY92" s="13" t="s">
        <v>129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3" t="s">
        <v>76</v>
      </c>
      <c r="BK92" s="183">
        <f>ROUND(I92*H92,2)</f>
        <v>0</v>
      </c>
      <c r="BL92" s="13" t="s">
        <v>128</v>
      </c>
      <c r="BM92" s="182" t="s">
        <v>161</v>
      </c>
    </row>
    <row r="93" s="2" customFormat="1">
      <c r="A93" s="34"/>
      <c r="B93" s="35"/>
      <c r="C93" s="36"/>
      <c r="D93" s="184" t="s">
        <v>130</v>
      </c>
      <c r="E93" s="36"/>
      <c r="F93" s="185" t="s">
        <v>655</v>
      </c>
      <c r="G93" s="36"/>
      <c r="H93" s="36"/>
      <c r="I93" s="186"/>
      <c r="J93" s="36"/>
      <c r="K93" s="36"/>
      <c r="L93" s="40"/>
      <c r="M93" s="187"/>
      <c r="N93" s="188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130</v>
      </c>
      <c r="AU93" s="13" t="s">
        <v>69</v>
      </c>
    </row>
    <row r="94" s="2" customFormat="1" ht="16.5" customHeight="1">
      <c r="A94" s="34"/>
      <c r="B94" s="35"/>
      <c r="C94" s="171" t="s">
        <v>146</v>
      </c>
      <c r="D94" s="171" t="s">
        <v>123</v>
      </c>
      <c r="E94" s="172" t="s">
        <v>656</v>
      </c>
      <c r="F94" s="173" t="s">
        <v>657</v>
      </c>
      <c r="G94" s="174" t="s">
        <v>643</v>
      </c>
      <c r="H94" s="224"/>
      <c r="I94" s="176"/>
      <c r="J94" s="177">
        <f>ROUND(I94*H94,2)</f>
        <v>0</v>
      </c>
      <c r="K94" s="173" t="s">
        <v>127</v>
      </c>
      <c r="L94" s="40"/>
      <c r="M94" s="178" t="s">
        <v>19</v>
      </c>
      <c r="N94" s="179" t="s">
        <v>40</v>
      </c>
      <c r="O94" s="80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1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2" t="s">
        <v>128</v>
      </c>
      <c r="AT94" s="182" t="s">
        <v>123</v>
      </c>
      <c r="AU94" s="182" t="s">
        <v>69</v>
      </c>
      <c r="AY94" s="13" t="s">
        <v>129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3" t="s">
        <v>76</v>
      </c>
      <c r="BK94" s="183">
        <f>ROUND(I94*H94,2)</f>
        <v>0</v>
      </c>
      <c r="BL94" s="13" t="s">
        <v>128</v>
      </c>
      <c r="BM94" s="182" t="s">
        <v>165</v>
      </c>
    </row>
    <row r="95" s="2" customFormat="1">
      <c r="A95" s="34"/>
      <c r="B95" s="35"/>
      <c r="C95" s="36"/>
      <c r="D95" s="184" t="s">
        <v>130</v>
      </c>
      <c r="E95" s="36"/>
      <c r="F95" s="185" t="s">
        <v>657</v>
      </c>
      <c r="G95" s="36"/>
      <c r="H95" s="36"/>
      <c r="I95" s="186"/>
      <c r="J95" s="36"/>
      <c r="K95" s="36"/>
      <c r="L95" s="40"/>
      <c r="M95" s="187"/>
      <c r="N95" s="188"/>
      <c r="O95" s="80"/>
      <c r="P95" s="80"/>
      <c r="Q95" s="80"/>
      <c r="R95" s="80"/>
      <c r="S95" s="80"/>
      <c r="T95" s="81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3" t="s">
        <v>130</v>
      </c>
      <c r="AU95" s="13" t="s">
        <v>69</v>
      </c>
    </row>
    <row r="96" s="2" customFormat="1" ht="16.5" customHeight="1">
      <c r="A96" s="34"/>
      <c r="B96" s="35"/>
      <c r="C96" s="171" t="s">
        <v>167</v>
      </c>
      <c r="D96" s="171" t="s">
        <v>123</v>
      </c>
      <c r="E96" s="172" t="s">
        <v>658</v>
      </c>
      <c r="F96" s="173" t="s">
        <v>659</v>
      </c>
      <c r="G96" s="174" t="s">
        <v>135</v>
      </c>
      <c r="H96" s="175">
        <v>5</v>
      </c>
      <c r="I96" s="176"/>
      <c r="J96" s="177">
        <f>ROUND(I96*H96,2)</f>
        <v>0</v>
      </c>
      <c r="K96" s="173" t="s">
        <v>127</v>
      </c>
      <c r="L96" s="40"/>
      <c r="M96" s="178" t="s">
        <v>19</v>
      </c>
      <c r="N96" s="179" t="s">
        <v>40</v>
      </c>
      <c r="O96" s="80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2" t="s">
        <v>128</v>
      </c>
      <c r="AT96" s="182" t="s">
        <v>123</v>
      </c>
      <c r="AU96" s="182" t="s">
        <v>69</v>
      </c>
      <c r="AY96" s="13" t="s">
        <v>129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3" t="s">
        <v>76</v>
      </c>
      <c r="BK96" s="183">
        <f>ROUND(I96*H96,2)</f>
        <v>0</v>
      </c>
      <c r="BL96" s="13" t="s">
        <v>128</v>
      </c>
      <c r="BM96" s="182" t="s">
        <v>170</v>
      </c>
    </row>
    <row r="97" s="2" customFormat="1">
      <c r="A97" s="34"/>
      <c r="B97" s="35"/>
      <c r="C97" s="36"/>
      <c r="D97" s="184" t="s">
        <v>130</v>
      </c>
      <c r="E97" s="36"/>
      <c r="F97" s="185" t="s">
        <v>659</v>
      </c>
      <c r="G97" s="36"/>
      <c r="H97" s="36"/>
      <c r="I97" s="186"/>
      <c r="J97" s="36"/>
      <c r="K97" s="36"/>
      <c r="L97" s="40"/>
      <c r="M97" s="187"/>
      <c r="N97" s="188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130</v>
      </c>
      <c r="AU97" s="13" t="s">
        <v>69</v>
      </c>
    </row>
    <row r="98" s="2" customFormat="1">
      <c r="A98" s="34"/>
      <c r="B98" s="35"/>
      <c r="C98" s="36"/>
      <c r="D98" s="184" t="s">
        <v>131</v>
      </c>
      <c r="E98" s="36"/>
      <c r="F98" s="189" t="s">
        <v>660</v>
      </c>
      <c r="G98" s="36"/>
      <c r="H98" s="36"/>
      <c r="I98" s="186"/>
      <c r="J98" s="36"/>
      <c r="K98" s="36"/>
      <c r="L98" s="40"/>
      <c r="M98" s="187"/>
      <c r="N98" s="188"/>
      <c r="O98" s="80"/>
      <c r="P98" s="80"/>
      <c r="Q98" s="80"/>
      <c r="R98" s="80"/>
      <c r="S98" s="80"/>
      <c r="T98" s="81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3" t="s">
        <v>131</v>
      </c>
      <c r="AU98" s="13" t="s">
        <v>69</v>
      </c>
    </row>
    <row r="99" s="2" customFormat="1" ht="16.5" customHeight="1">
      <c r="A99" s="34"/>
      <c r="B99" s="35"/>
      <c r="C99" s="171" t="s">
        <v>152</v>
      </c>
      <c r="D99" s="171" t="s">
        <v>123</v>
      </c>
      <c r="E99" s="172" t="s">
        <v>661</v>
      </c>
      <c r="F99" s="173" t="s">
        <v>662</v>
      </c>
      <c r="G99" s="174" t="s">
        <v>135</v>
      </c>
      <c r="H99" s="175">
        <v>8</v>
      </c>
      <c r="I99" s="176"/>
      <c r="J99" s="177">
        <f>ROUND(I99*H99,2)</f>
        <v>0</v>
      </c>
      <c r="K99" s="173" t="s">
        <v>127</v>
      </c>
      <c r="L99" s="40"/>
      <c r="M99" s="178" t="s">
        <v>19</v>
      </c>
      <c r="N99" s="179" t="s">
        <v>40</v>
      </c>
      <c r="O99" s="80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2" t="s">
        <v>128</v>
      </c>
      <c r="AT99" s="182" t="s">
        <v>123</v>
      </c>
      <c r="AU99" s="182" t="s">
        <v>69</v>
      </c>
      <c r="AY99" s="13" t="s">
        <v>129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3" t="s">
        <v>76</v>
      </c>
      <c r="BK99" s="183">
        <f>ROUND(I99*H99,2)</f>
        <v>0</v>
      </c>
      <c r="BL99" s="13" t="s">
        <v>128</v>
      </c>
      <c r="BM99" s="182" t="s">
        <v>174</v>
      </c>
    </row>
    <row r="100" s="2" customFormat="1">
      <c r="A100" s="34"/>
      <c r="B100" s="35"/>
      <c r="C100" s="36"/>
      <c r="D100" s="184" t="s">
        <v>130</v>
      </c>
      <c r="E100" s="36"/>
      <c r="F100" s="185" t="s">
        <v>662</v>
      </c>
      <c r="G100" s="36"/>
      <c r="H100" s="36"/>
      <c r="I100" s="186"/>
      <c r="J100" s="36"/>
      <c r="K100" s="36"/>
      <c r="L100" s="40"/>
      <c r="M100" s="187"/>
      <c r="N100" s="188"/>
      <c r="O100" s="80"/>
      <c r="P100" s="80"/>
      <c r="Q100" s="80"/>
      <c r="R100" s="80"/>
      <c r="S100" s="80"/>
      <c r="T100" s="81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3" t="s">
        <v>130</v>
      </c>
      <c r="AU100" s="13" t="s">
        <v>69</v>
      </c>
    </row>
    <row r="101" s="2" customFormat="1">
      <c r="A101" s="34"/>
      <c r="B101" s="35"/>
      <c r="C101" s="36"/>
      <c r="D101" s="184" t="s">
        <v>131</v>
      </c>
      <c r="E101" s="36"/>
      <c r="F101" s="189" t="s">
        <v>663</v>
      </c>
      <c r="G101" s="36"/>
      <c r="H101" s="36"/>
      <c r="I101" s="186"/>
      <c r="J101" s="36"/>
      <c r="K101" s="36"/>
      <c r="L101" s="40"/>
      <c r="M101" s="200"/>
      <c r="N101" s="201"/>
      <c r="O101" s="202"/>
      <c r="P101" s="202"/>
      <c r="Q101" s="202"/>
      <c r="R101" s="202"/>
      <c r="S101" s="202"/>
      <c r="T101" s="203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3" t="s">
        <v>131</v>
      </c>
      <c r="AU101" s="13" t="s">
        <v>69</v>
      </c>
    </row>
    <row r="102" s="2" customFormat="1" ht="6.96" customHeight="1">
      <c r="A102" s="34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40"/>
      <c r="M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</sheetData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orientation="landscape" blackAndWhite="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77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6"/>
      <c r="AT3" s="13" t="s">
        <v>78</v>
      </c>
    </row>
    <row r="4" hidden="1" s="1" customFormat="1" ht="24.96" customHeight="1">
      <c r="B4" s="16"/>
      <c r="D4" s="125" t="s">
        <v>103</v>
      </c>
      <c r="L4" s="16"/>
      <c r="M4" s="126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7" t="s">
        <v>16</v>
      </c>
      <c r="L6" s="16"/>
    </row>
    <row r="7" hidden="1" s="1" customFormat="1" ht="16.5" customHeight="1">
      <c r="B7" s="16"/>
      <c r="E7" s="128" t="str">
        <f>'Rekapitulace stavby'!K6</f>
        <v>Oprava staničních kolejí v žst. Česká Třebová</v>
      </c>
      <c r="F7" s="127"/>
      <c r="G7" s="127"/>
      <c r="H7" s="127"/>
      <c r="L7" s="16"/>
    </row>
    <row r="8" hidden="1" s="2" customFormat="1" ht="12" customHeight="1">
      <c r="A8" s="34"/>
      <c r="B8" s="40"/>
      <c r="C8" s="34"/>
      <c r="D8" s="127" t="s">
        <v>104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0" t="s">
        <v>105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7" t="s">
        <v>18</v>
      </c>
      <c r="E11" s="34"/>
      <c r="F11" s="131" t="s">
        <v>19</v>
      </c>
      <c r="G11" s="34"/>
      <c r="H11" s="34"/>
      <c r="I11" s="127" t="s">
        <v>20</v>
      </c>
      <c r="J11" s="131" t="s">
        <v>19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7" t="s">
        <v>21</v>
      </c>
      <c r="E12" s="34"/>
      <c r="F12" s="131" t="s">
        <v>22</v>
      </c>
      <c r="G12" s="34"/>
      <c r="H12" s="34"/>
      <c r="I12" s="127" t="s">
        <v>23</v>
      </c>
      <c r="J12" s="132" t="str">
        <f>'Rekapitulace stavby'!AN8</f>
        <v>27. 6. 2022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7" t="s">
        <v>25</v>
      </c>
      <c r="E14" s="34"/>
      <c r="F14" s="34"/>
      <c r="G14" s="34"/>
      <c r="H14" s="34"/>
      <c r="I14" s="127" t="s">
        <v>26</v>
      </c>
      <c r="J14" s="131" t="str">
        <f>IF('Rekapitulace stavby'!AN10="","",'Rekapitulace stavby'!AN10)</f>
        <v/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1" t="str">
        <f>IF('Rekapitulace stavby'!E11="","",'Rekapitulace stavby'!E11)</f>
        <v xml:space="preserve"> </v>
      </c>
      <c r="F15" s="34"/>
      <c r="G15" s="34"/>
      <c r="H15" s="34"/>
      <c r="I15" s="127" t="s">
        <v>27</v>
      </c>
      <c r="J15" s="131" t="str">
        <f>IF('Rekapitulace stavby'!AN11="","",'Rekapitulace stavby'!AN11)</f>
        <v/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7" t="s">
        <v>28</v>
      </c>
      <c r="E17" s="34"/>
      <c r="F17" s="34"/>
      <c r="G17" s="34"/>
      <c r="H17" s="34"/>
      <c r="I17" s="127" t="s">
        <v>26</v>
      </c>
      <c r="J17" s="29" t="str">
        <f>'Rekapitulace stavby'!AN13</f>
        <v>Vyplň údaj</v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1"/>
      <c r="G18" s="131"/>
      <c r="H18" s="131"/>
      <c r="I18" s="127" t="s">
        <v>27</v>
      </c>
      <c r="J18" s="29" t="str">
        <f>'Rekapitulace stavby'!AN14</f>
        <v>Vyplň údaj</v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7" t="s">
        <v>30</v>
      </c>
      <c r="E20" s="34"/>
      <c r="F20" s="34"/>
      <c r="G20" s="34"/>
      <c r="H20" s="34"/>
      <c r="I20" s="127" t="s">
        <v>26</v>
      </c>
      <c r="J20" s="131" t="str">
        <f>IF('Rekapitulace stavby'!AN16="","",'Rekapitulace stavby'!AN16)</f>
        <v/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1" t="str">
        <f>IF('Rekapitulace stavby'!E17="","",'Rekapitulace stavby'!E17)</f>
        <v xml:space="preserve"> </v>
      </c>
      <c r="F21" s="34"/>
      <c r="G21" s="34"/>
      <c r="H21" s="34"/>
      <c r="I21" s="127" t="s">
        <v>27</v>
      </c>
      <c r="J21" s="131" t="str">
        <f>IF('Rekapitulace stavby'!AN17="","",'Rekapitulace stavby'!AN17)</f>
        <v/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7" t="s">
        <v>32</v>
      </c>
      <c r="E23" s="34"/>
      <c r="F23" s="34"/>
      <c r="G23" s="34"/>
      <c r="H23" s="34"/>
      <c r="I23" s="127" t="s">
        <v>26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27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7" t="s">
        <v>33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8" t="s">
        <v>35</v>
      </c>
      <c r="E30" s="34"/>
      <c r="F30" s="34"/>
      <c r="G30" s="34"/>
      <c r="H30" s="34"/>
      <c r="I30" s="34"/>
      <c r="J30" s="139">
        <f>ROUND(J79, 2)</f>
        <v>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0" t="s">
        <v>37</v>
      </c>
      <c r="G32" s="34"/>
      <c r="H32" s="34"/>
      <c r="I32" s="140" t="s">
        <v>36</v>
      </c>
      <c r="J32" s="140" t="s">
        <v>38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1" t="s">
        <v>39</v>
      </c>
      <c r="E33" s="127" t="s">
        <v>40</v>
      </c>
      <c r="F33" s="142">
        <f>ROUND((SUM(BE79:BE221)),  2)</f>
        <v>0</v>
      </c>
      <c r="G33" s="34"/>
      <c r="H33" s="34"/>
      <c r="I33" s="143">
        <v>0.20999999999999999</v>
      </c>
      <c r="J33" s="142">
        <f>ROUND(((SUM(BE79:BE221))*I33),  2)</f>
        <v>0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7" t="s">
        <v>41</v>
      </c>
      <c r="F34" s="142">
        <f>ROUND((SUM(BF79:BF221)),  2)</f>
        <v>0</v>
      </c>
      <c r="G34" s="34"/>
      <c r="H34" s="34"/>
      <c r="I34" s="143">
        <v>0.14999999999999999</v>
      </c>
      <c r="J34" s="142">
        <f>ROUND(((SUM(BF79:BF221))*I34),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42</v>
      </c>
      <c r="F35" s="142">
        <f>ROUND((SUM(BG79:BG221)),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43</v>
      </c>
      <c r="F36" s="142">
        <f>ROUND((SUM(BH79:BH221)),  2)</f>
        <v>0</v>
      </c>
      <c r="G36" s="34"/>
      <c r="H36" s="34"/>
      <c r="I36" s="143">
        <v>0.14999999999999999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44</v>
      </c>
      <c r="F37" s="142">
        <f>ROUND((SUM(BI79:BI221)),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106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Oprava staničních kolejí v žst. Česká Třebová</v>
      </c>
      <c r="F48" s="28"/>
      <c r="G48" s="28"/>
      <c r="H48" s="28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104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01 - Oprava koleje č. 211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27. 6. 2022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107</v>
      </c>
      <c r="D57" s="157"/>
      <c r="E57" s="157"/>
      <c r="F57" s="157"/>
      <c r="G57" s="157"/>
      <c r="H57" s="157"/>
      <c r="I57" s="157"/>
      <c r="J57" s="158" t="s">
        <v>108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109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110</v>
      </c>
      <c r="D66" s="36"/>
      <c r="E66" s="36"/>
      <c r="F66" s="36"/>
      <c r="G66" s="36"/>
      <c r="H66" s="36"/>
      <c r="I66" s="36"/>
      <c r="J66" s="36"/>
      <c r="K66" s="36"/>
      <c r="L66" s="12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5" t="str">
        <f>E7</f>
        <v>Oprava staničních kolejí v žst. Česká Třebová</v>
      </c>
      <c r="F69" s="28"/>
      <c r="G69" s="28"/>
      <c r="H69" s="28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104</v>
      </c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01 - Oprava koleje č. 211</v>
      </c>
      <c r="F71" s="36"/>
      <c r="G71" s="36"/>
      <c r="H71" s="36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27. 6. 2022</v>
      </c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0"/>
      <c r="B78" s="161"/>
      <c r="C78" s="162" t="s">
        <v>111</v>
      </c>
      <c r="D78" s="163" t="s">
        <v>54</v>
      </c>
      <c r="E78" s="163" t="s">
        <v>50</v>
      </c>
      <c r="F78" s="163" t="s">
        <v>51</v>
      </c>
      <c r="G78" s="163" t="s">
        <v>112</v>
      </c>
      <c r="H78" s="163" t="s">
        <v>113</v>
      </c>
      <c r="I78" s="163" t="s">
        <v>114</v>
      </c>
      <c r="J78" s="163" t="s">
        <v>108</v>
      </c>
      <c r="K78" s="164" t="s">
        <v>115</v>
      </c>
      <c r="L78" s="165"/>
      <c r="M78" s="88" t="s">
        <v>19</v>
      </c>
      <c r="N78" s="89" t="s">
        <v>39</v>
      </c>
      <c r="O78" s="89" t="s">
        <v>116</v>
      </c>
      <c r="P78" s="89" t="s">
        <v>117</v>
      </c>
      <c r="Q78" s="89" t="s">
        <v>118</v>
      </c>
      <c r="R78" s="89" t="s">
        <v>119</v>
      </c>
      <c r="S78" s="89" t="s">
        <v>120</v>
      </c>
      <c r="T78" s="90" t="s">
        <v>121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4"/>
      <c r="B79" s="35"/>
      <c r="C79" s="95" t="s">
        <v>122</v>
      </c>
      <c r="D79" s="36"/>
      <c r="E79" s="36"/>
      <c r="F79" s="36"/>
      <c r="G79" s="36"/>
      <c r="H79" s="36"/>
      <c r="I79" s="36"/>
      <c r="J79" s="166">
        <f>BK79</f>
        <v>0</v>
      </c>
      <c r="K79" s="36"/>
      <c r="L79" s="40"/>
      <c r="M79" s="91"/>
      <c r="N79" s="167"/>
      <c r="O79" s="92"/>
      <c r="P79" s="168">
        <f>SUM(P80:P221)</f>
        <v>0</v>
      </c>
      <c r="Q79" s="92"/>
      <c r="R79" s="168">
        <f>SUM(R80:R221)</f>
        <v>2078.422</v>
      </c>
      <c r="S79" s="92"/>
      <c r="T79" s="169">
        <f>SUM(T80:T221)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109</v>
      </c>
      <c r="BK79" s="170">
        <f>SUM(BK80:BK221)</f>
        <v>0</v>
      </c>
    </row>
    <row r="80" s="2" customFormat="1" ht="16.5" customHeight="1">
      <c r="A80" s="34"/>
      <c r="B80" s="35"/>
      <c r="C80" s="171" t="s">
        <v>76</v>
      </c>
      <c r="D80" s="171" t="s">
        <v>123</v>
      </c>
      <c r="E80" s="172" t="s">
        <v>124</v>
      </c>
      <c r="F80" s="173" t="s">
        <v>125</v>
      </c>
      <c r="G80" s="174" t="s">
        <v>126</v>
      </c>
      <c r="H80" s="175">
        <v>750</v>
      </c>
      <c r="I80" s="176"/>
      <c r="J80" s="177">
        <f>ROUND(I80*H80,2)</f>
        <v>0</v>
      </c>
      <c r="K80" s="173" t="s">
        <v>127</v>
      </c>
      <c r="L80" s="40"/>
      <c r="M80" s="178" t="s">
        <v>19</v>
      </c>
      <c r="N80" s="179" t="s">
        <v>40</v>
      </c>
      <c r="O80" s="80"/>
      <c r="P80" s="180">
        <f>O80*H80</f>
        <v>0</v>
      </c>
      <c r="Q80" s="180">
        <v>0</v>
      </c>
      <c r="R80" s="180">
        <f>Q80*H80</f>
        <v>0</v>
      </c>
      <c r="S80" s="180">
        <v>0</v>
      </c>
      <c r="T80" s="18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2" t="s">
        <v>128</v>
      </c>
      <c r="AT80" s="182" t="s">
        <v>123</v>
      </c>
      <c r="AU80" s="182" t="s">
        <v>69</v>
      </c>
      <c r="AY80" s="13" t="s">
        <v>129</v>
      </c>
      <c r="BE80" s="183">
        <f>IF(N80="základní",J80,0)</f>
        <v>0</v>
      </c>
      <c r="BF80" s="183">
        <f>IF(N80="snížená",J80,0)</f>
        <v>0</v>
      </c>
      <c r="BG80" s="183">
        <f>IF(N80="zákl. přenesená",J80,0)</f>
        <v>0</v>
      </c>
      <c r="BH80" s="183">
        <f>IF(N80="sníž. přenesená",J80,0)</f>
        <v>0</v>
      </c>
      <c r="BI80" s="183">
        <f>IF(N80="nulová",J80,0)</f>
        <v>0</v>
      </c>
      <c r="BJ80" s="13" t="s">
        <v>76</v>
      </c>
      <c r="BK80" s="183">
        <f>ROUND(I80*H80,2)</f>
        <v>0</v>
      </c>
      <c r="BL80" s="13" t="s">
        <v>128</v>
      </c>
      <c r="BM80" s="182" t="s">
        <v>78</v>
      </c>
    </row>
    <row r="81" s="2" customFormat="1">
      <c r="A81" s="34"/>
      <c r="B81" s="35"/>
      <c r="C81" s="36"/>
      <c r="D81" s="184" t="s">
        <v>130</v>
      </c>
      <c r="E81" s="36"/>
      <c r="F81" s="185" t="s">
        <v>125</v>
      </c>
      <c r="G81" s="36"/>
      <c r="H81" s="36"/>
      <c r="I81" s="186"/>
      <c r="J81" s="36"/>
      <c r="K81" s="36"/>
      <c r="L81" s="40"/>
      <c r="M81" s="187"/>
      <c r="N81" s="188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130</v>
      </c>
      <c r="AU81" s="13" t="s">
        <v>69</v>
      </c>
    </row>
    <row r="82" s="2" customFormat="1">
      <c r="A82" s="34"/>
      <c r="B82" s="35"/>
      <c r="C82" s="36"/>
      <c r="D82" s="184" t="s">
        <v>131</v>
      </c>
      <c r="E82" s="36"/>
      <c r="F82" s="189" t="s">
        <v>132</v>
      </c>
      <c r="G82" s="36"/>
      <c r="H82" s="36"/>
      <c r="I82" s="186"/>
      <c r="J82" s="36"/>
      <c r="K82" s="36"/>
      <c r="L82" s="40"/>
      <c r="M82" s="187"/>
      <c r="N82" s="188"/>
      <c r="O82" s="80"/>
      <c r="P82" s="80"/>
      <c r="Q82" s="80"/>
      <c r="R82" s="80"/>
      <c r="S82" s="80"/>
      <c r="T82" s="81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3" t="s">
        <v>131</v>
      </c>
      <c r="AU82" s="13" t="s">
        <v>69</v>
      </c>
    </row>
    <row r="83" s="2" customFormat="1" ht="16.5" customHeight="1">
      <c r="A83" s="34"/>
      <c r="B83" s="35"/>
      <c r="C83" s="171" t="s">
        <v>78</v>
      </c>
      <c r="D83" s="171" t="s">
        <v>123</v>
      </c>
      <c r="E83" s="172" t="s">
        <v>133</v>
      </c>
      <c r="F83" s="173" t="s">
        <v>134</v>
      </c>
      <c r="G83" s="174" t="s">
        <v>135</v>
      </c>
      <c r="H83" s="175">
        <v>74</v>
      </c>
      <c r="I83" s="176"/>
      <c r="J83" s="177">
        <f>ROUND(I83*H83,2)</f>
        <v>0</v>
      </c>
      <c r="K83" s="173" t="s">
        <v>127</v>
      </c>
      <c r="L83" s="40"/>
      <c r="M83" s="178" t="s">
        <v>19</v>
      </c>
      <c r="N83" s="179" t="s">
        <v>40</v>
      </c>
      <c r="O83" s="80"/>
      <c r="P83" s="180">
        <f>O83*H83</f>
        <v>0</v>
      </c>
      <c r="Q83" s="180">
        <v>0</v>
      </c>
      <c r="R83" s="180">
        <f>Q83*H83</f>
        <v>0</v>
      </c>
      <c r="S83" s="180">
        <v>0</v>
      </c>
      <c r="T83" s="181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2" t="s">
        <v>128</v>
      </c>
      <c r="AT83" s="182" t="s">
        <v>123</v>
      </c>
      <c r="AU83" s="182" t="s">
        <v>69</v>
      </c>
      <c r="AY83" s="13" t="s">
        <v>129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13" t="s">
        <v>76</v>
      </c>
      <c r="BK83" s="183">
        <f>ROUND(I83*H83,2)</f>
        <v>0</v>
      </c>
      <c r="BL83" s="13" t="s">
        <v>128</v>
      </c>
      <c r="BM83" s="182" t="s">
        <v>128</v>
      </c>
    </row>
    <row r="84" s="2" customFormat="1">
      <c r="A84" s="34"/>
      <c r="B84" s="35"/>
      <c r="C84" s="36"/>
      <c r="D84" s="184" t="s">
        <v>130</v>
      </c>
      <c r="E84" s="36"/>
      <c r="F84" s="185" t="s">
        <v>134</v>
      </c>
      <c r="G84" s="36"/>
      <c r="H84" s="36"/>
      <c r="I84" s="186"/>
      <c r="J84" s="36"/>
      <c r="K84" s="36"/>
      <c r="L84" s="40"/>
      <c r="M84" s="187"/>
      <c r="N84" s="188"/>
      <c r="O84" s="80"/>
      <c r="P84" s="80"/>
      <c r="Q84" s="80"/>
      <c r="R84" s="80"/>
      <c r="S84" s="80"/>
      <c r="T84" s="81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3" t="s">
        <v>130</v>
      </c>
      <c r="AU84" s="13" t="s">
        <v>69</v>
      </c>
    </row>
    <row r="85" s="2" customFormat="1">
      <c r="A85" s="34"/>
      <c r="B85" s="35"/>
      <c r="C85" s="36"/>
      <c r="D85" s="184" t="s">
        <v>131</v>
      </c>
      <c r="E85" s="36"/>
      <c r="F85" s="189" t="s">
        <v>136</v>
      </c>
      <c r="G85" s="36"/>
      <c r="H85" s="36"/>
      <c r="I85" s="186"/>
      <c r="J85" s="36"/>
      <c r="K85" s="36"/>
      <c r="L85" s="40"/>
      <c r="M85" s="187"/>
      <c r="N85" s="188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131</v>
      </c>
      <c r="AU85" s="13" t="s">
        <v>69</v>
      </c>
    </row>
    <row r="86" s="2" customFormat="1" ht="16.5" customHeight="1">
      <c r="A86" s="34"/>
      <c r="B86" s="35"/>
      <c r="C86" s="171" t="s">
        <v>137</v>
      </c>
      <c r="D86" s="171" t="s">
        <v>123</v>
      </c>
      <c r="E86" s="172" t="s">
        <v>138</v>
      </c>
      <c r="F86" s="173" t="s">
        <v>139</v>
      </c>
      <c r="G86" s="174" t="s">
        <v>140</v>
      </c>
      <c r="H86" s="175">
        <v>0.16300000000000001</v>
      </c>
      <c r="I86" s="176"/>
      <c r="J86" s="177">
        <f>ROUND(I86*H86,2)</f>
        <v>0</v>
      </c>
      <c r="K86" s="173" t="s">
        <v>127</v>
      </c>
      <c r="L86" s="40"/>
      <c r="M86" s="178" t="s">
        <v>19</v>
      </c>
      <c r="N86" s="179" t="s">
        <v>40</v>
      </c>
      <c r="O86" s="80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2" t="s">
        <v>128</v>
      </c>
      <c r="AT86" s="182" t="s">
        <v>123</v>
      </c>
      <c r="AU86" s="182" t="s">
        <v>69</v>
      </c>
      <c r="AY86" s="13" t="s">
        <v>129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3" t="s">
        <v>76</v>
      </c>
      <c r="BK86" s="183">
        <f>ROUND(I86*H86,2)</f>
        <v>0</v>
      </c>
      <c r="BL86" s="13" t="s">
        <v>128</v>
      </c>
      <c r="BM86" s="182" t="s">
        <v>141</v>
      </c>
    </row>
    <row r="87" s="2" customFormat="1">
      <c r="A87" s="34"/>
      <c r="B87" s="35"/>
      <c r="C87" s="36"/>
      <c r="D87" s="184" t="s">
        <v>130</v>
      </c>
      <c r="E87" s="36"/>
      <c r="F87" s="185" t="s">
        <v>142</v>
      </c>
      <c r="G87" s="36"/>
      <c r="H87" s="36"/>
      <c r="I87" s="186"/>
      <c r="J87" s="36"/>
      <c r="K87" s="36"/>
      <c r="L87" s="40"/>
      <c r="M87" s="187"/>
      <c r="N87" s="188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130</v>
      </c>
      <c r="AU87" s="13" t="s">
        <v>69</v>
      </c>
    </row>
    <row r="88" s="2" customFormat="1">
      <c r="A88" s="34"/>
      <c r="B88" s="35"/>
      <c r="C88" s="36"/>
      <c r="D88" s="184" t="s">
        <v>131</v>
      </c>
      <c r="E88" s="36"/>
      <c r="F88" s="189" t="s">
        <v>143</v>
      </c>
      <c r="G88" s="36"/>
      <c r="H88" s="36"/>
      <c r="I88" s="186"/>
      <c r="J88" s="36"/>
      <c r="K88" s="36"/>
      <c r="L88" s="40"/>
      <c r="M88" s="187"/>
      <c r="N88" s="188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131</v>
      </c>
      <c r="AU88" s="13" t="s">
        <v>69</v>
      </c>
    </row>
    <row r="89" s="2" customFormat="1" ht="16.5" customHeight="1">
      <c r="A89" s="34"/>
      <c r="B89" s="35"/>
      <c r="C89" s="171" t="s">
        <v>128</v>
      </c>
      <c r="D89" s="171" t="s">
        <v>123</v>
      </c>
      <c r="E89" s="172" t="s">
        <v>144</v>
      </c>
      <c r="F89" s="173" t="s">
        <v>145</v>
      </c>
      <c r="G89" s="174" t="s">
        <v>140</v>
      </c>
      <c r="H89" s="175">
        <v>0.71599999999999997</v>
      </c>
      <c r="I89" s="176"/>
      <c r="J89" s="177">
        <f>ROUND(I89*H89,2)</f>
        <v>0</v>
      </c>
      <c r="K89" s="173" t="s">
        <v>127</v>
      </c>
      <c r="L89" s="40"/>
      <c r="M89" s="178" t="s">
        <v>19</v>
      </c>
      <c r="N89" s="179" t="s">
        <v>40</v>
      </c>
      <c r="O89" s="80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2" t="s">
        <v>128</v>
      </c>
      <c r="AT89" s="182" t="s">
        <v>123</v>
      </c>
      <c r="AU89" s="182" t="s">
        <v>69</v>
      </c>
      <c r="AY89" s="13" t="s">
        <v>129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3" t="s">
        <v>76</v>
      </c>
      <c r="BK89" s="183">
        <f>ROUND(I89*H89,2)</f>
        <v>0</v>
      </c>
      <c r="BL89" s="13" t="s">
        <v>128</v>
      </c>
      <c r="BM89" s="182" t="s">
        <v>146</v>
      </c>
    </row>
    <row r="90" s="2" customFormat="1">
      <c r="A90" s="34"/>
      <c r="B90" s="35"/>
      <c r="C90" s="36"/>
      <c r="D90" s="184" t="s">
        <v>130</v>
      </c>
      <c r="E90" s="36"/>
      <c r="F90" s="185" t="s">
        <v>145</v>
      </c>
      <c r="G90" s="36"/>
      <c r="H90" s="36"/>
      <c r="I90" s="186"/>
      <c r="J90" s="36"/>
      <c r="K90" s="36"/>
      <c r="L90" s="40"/>
      <c r="M90" s="187"/>
      <c r="N90" s="188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130</v>
      </c>
      <c r="AU90" s="13" t="s">
        <v>69</v>
      </c>
    </row>
    <row r="91" s="2" customFormat="1">
      <c r="A91" s="34"/>
      <c r="B91" s="35"/>
      <c r="C91" s="36"/>
      <c r="D91" s="184" t="s">
        <v>131</v>
      </c>
      <c r="E91" s="36"/>
      <c r="F91" s="189" t="s">
        <v>147</v>
      </c>
      <c r="G91" s="36"/>
      <c r="H91" s="36"/>
      <c r="I91" s="186"/>
      <c r="J91" s="36"/>
      <c r="K91" s="36"/>
      <c r="L91" s="40"/>
      <c r="M91" s="187"/>
      <c r="N91" s="188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131</v>
      </c>
      <c r="AU91" s="13" t="s">
        <v>69</v>
      </c>
    </row>
    <row r="92" s="2" customFormat="1" ht="37.8" customHeight="1">
      <c r="A92" s="34"/>
      <c r="B92" s="35"/>
      <c r="C92" s="171" t="s">
        <v>148</v>
      </c>
      <c r="D92" s="171" t="s">
        <v>123</v>
      </c>
      <c r="E92" s="172" t="s">
        <v>149</v>
      </c>
      <c r="F92" s="173" t="s">
        <v>150</v>
      </c>
      <c r="G92" s="174" t="s">
        <v>151</v>
      </c>
      <c r="H92" s="175">
        <v>424.39800000000002</v>
      </c>
      <c r="I92" s="176"/>
      <c r="J92" s="177">
        <f>ROUND(I92*H92,2)</f>
        <v>0</v>
      </c>
      <c r="K92" s="173" t="s">
        <v>127</v>
      </c>
      <c r="L92" s="40"/>
      <c r="M92" s="178" t="s">
        <v>19</v>
      </c>
      <c r="N92" s="179" t="s">
        <v>40</v>
      </c>
      <c r="O92" s="80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128</v>
      </c>
      <c r="AT92" s="182" t="s">
        <v>123</v>
      </c>
      <c r="AU92" s="182" t="s">
        <v>69</v>
      </c>
      <c r="AY92" s="13" t="s">
        <v>129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3" t="s">
        <v>76</v>
      </c>
      <c r="BK92" s="183">
        <f>ROUND(I92*H92,2)</f>
        <v>0</v>
      </c>
      <c r="BL92" s="13" t="s">
        <v>128</v>
      </c>
      <c r="BM92" s="182" t="s">
        <v>152</v>
      </c>
    </row>
    <row r="93" s="2" customFormat="1">
      <c r="A93" s="34"/>
      <c r="B93" s="35"/>
      <c r="C93" s="36"/>
      <c r="D93" s="184" t="s">
        <v>130</v>
      </c>
      <c r="E93" s="36"/>
      <c r="F93" s="185" t="s">
        <v>150</v>
      </c>
      <c r="G93" s="36"/>
      <c r="H93" s="36"/>
      <c r="I93" s="186"/>
      <c r="J93" s="36"/>
      <c r="K93" s="36"/>
      <c r="L93" s="40"/>
      <c r="M93" s="187"/>
      <c r="N93" s="188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130</v>
      </c>
      <c r="AU93" s="13" t="s">
        <v>69</v>
      </c>
    </row>
    <row r="94" s="2" customFormat="1">
      <c r="A94" s="34"/>
      <c r="B94" s="35"/>
      <c r="C94" s="36"/>
      <c r="D94" s="184" t="s">
        <v>131</v>
      </c>
      <c r="E94" s="36"/>
      <c r="F94" s="189" t="s">
        <v>153</v>
      </c>
      <c r="G94" s="36"/>
      <c r="H94" s="36"/>
      <c r="I94" s="186"/>
      <c r="J94" s="36"/>
      <c r="K94" s="36"/>
      <c r="L94" s="40"/>
      <c r="M94" s="187"/>
      <c r="N94" s="188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131</v>
      </c>
      <c r="AU94" s="13" t="s">
        <v>69</v>
      </c>
    </row>
    <row r="95" s="2" customFormat="1" ht="16.5" customHeight="1">
      <c r="A95" s="34"/>
      <c r="B95" s="35"/>
      <c r="C95" s="171" t="s">
        <v>141</v>
      </c>
      <c r="D95" s="171" t="s">
        <v>123</v>
      </c>
      <c r="E95" s="172" t="s">
        <v>154</v>
      </c>
      <c r="F95" s="173" t="s">
        <v>155</v>
      </c>
      <c r="G95" s="174" t="s">
        <v>151</v>
      </c>
      <c r="H95" s="175">
        <v>23.071999999999999</v>
      </c>
      <c r="I95" s="176"/>
      <c r="J95" s="177">
        <f>ROUND(I95*H95,2)</f>
        <v>0</v>
      </c>
      <c r="K95" s="173" t="s">
        <v>127</v>
      </c>
      <c r="L95" s="40"/>
      <c r="M95" s="178" t="s">
        <v>19</v>
      </c>
      <c r="N95" s="179" t="s">
        <v>40</v>
      </c>
      <c r="O95" s="80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128</v>
      </c>
      <c r="AT95" s="182" t="s">
        <v>123</v>
      </c>
      <c r="AU95" s="182" t="s">
        <v>69</v>
      </c>
      <c r="AY95" s="13" t="s">
        <v>129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3" t="s">
        <v>76</v>
      </c>
      <c r="BK95" s="183">
        <f>ROUND(I95*H95,2)</f>
        <v>0</v>
      </c>
      <c r="BL95" s="13" t="s">
        <v>128</v>
      </c>
      <c r="BM95" s="182" t="s">
        <v>156</v>
      </c>
    </row>
    <row r="96" s="2" customFormat="1">
      <c r="A96" s="34"/>
      <c r="B96" s="35"/>
      <c r="C96" s="36"/>
      <c r="D96" s="184" t="s">
        <v>130</v>
      </c>
      <c r="E96" s="36"/>
      <c r="F96" s="185" t="s">
        <v>155</v>
      </c>
      <c r="G96" s="36"/>
      <c r="H96" s="36"/>
      <c r="I96" s="186"/>
      <c r="J96" s="36"/>
      <c r="K96" s="36"/>
      <c r="L96" s="40"/>
      <c r="M96" s="187"/>
      <c r="N96" s="188"/>
      <c r="O96" s="80"/>
      <c r="P96" s="80"/>
      <c r="Q96" s="80"/>
      <c r="R96" s="80"/>
      <c r="S96" s="80"/>
      <c r="T96" s="8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130</v>
      </c>
      <c r="AU96" s="13" t="s">
        <v>69</v>
      </c>
    </row>
    <row r="97" s="2" customFormat="1">
      <c r="A97" s="34"/>
      <c r="B97" s="35"/>
      <c r="C97" s="36"/>
      <c r="D97" s="184" t="s">
        <v>131</v>
      </c>
      <c r="E97" s="36"/>
      <c r="F97" s="189" t="s">
        <v>157</v>
      </c>
      <c r="G97" s="36"/>
      <c r="H97" s="36"/>
      <c r="I97" s="186"/>
      <c r="J97" s="36"/>
      <c r="K97" s="36"/>
      <c r="L97" s="40"/>
      <c r="M97" s="187"/>
      <c r="N97" s="188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131</v>
      </c>
      <c r="AU97" s="13" t="s">
        <v>69</v>
      </c>
    </row>
    <row r="98" s="2" customFormat="1" ht="16.5" customHeight="1">
      <c r="A98" s="34"/>
      <c r="B98" s="35"/>
      <c r="C98" s="171" t="s">
        <v>158</v>
      </c>
      <c r="D98" s="171" t="s">
        <v>123</v>
      </c>
      <c r="E98" s="172" t="s">
        <v>159</v>
      </c>
      <c r="F98" s="173" t="s">
        <v>160</v>
      </c>
      <c r="G98" s="174" t="s">
        <v>151</v>
      </c>
      <c r="H98" s="175">
        <v>315.19</v>
      </c>
      <c r="I98" s="176"/>
      <c r="J98" s="177">
        <f>ROUND(I98*H98,2)</f>
        <v>0</v>
      </c>
      <c r="K98" s="173" t="s">
        <v>127</v>
      </c>
      <c r="L98" s="40"/>
      <c r="M98" s="178" t="s">
        <v>19</v>
      </c>
      <c r="N98" s="179" t="s">
        <v>40</v>
      </c>
      <c r="O98" s="80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128</v>
      </c>
      <c r="AT98" s="182" t="s">
        <v>123</v>
      </c>
      <c r="AU98" s="182" t="s">
        <v>69</v>
      </c>
      <c r="AY98" s="13" t="s">
        <v>129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3" t="s">
        <v>76</v>
      </c>
      <c r="BK98" s="183">
        <f>ROUND(I98*H98,2)</f>
        <v>0</v>
      </c>
      <c r="BL98" s="13" t="s">
        <v>128</v>
      </c>
      <c r="BM98" s="182" t="s">
        <v>161</v>
      </c>
    </row>
    <row r="99" s="2" customFormat="1">
      <c r="A99" s="34"/>
      <c r="B99" s="35"/>
      <c r="C99" s="36"/>
      <c r="D99" s="184" t="s">
        <v>130</v>
      </c>
      <c r="E99" s="36"/>
      <c r="F99" s="185" t="s">
        <v>160</v>
      </c>
      <c r="G99" s="36"/>
      <c r="H99" s="36"/>
      <c r="I99" s="186"/>
      <c r="J99" s="36"/>
      <c r="K99" s="36"/>
      <c r="L99" s="40"/>
      <c r="M99" s="187"/>
      <c r="N99" s="188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130</v>
      </c>
      <c r="AU99" s="13" t="s">
        <v>69</v>
      </c>
    </row>
    <row r="100" s="2" customFormat="1">
      <c r="A100" s="34"/>
      <c r="B100" s="35"/>
      <c r="C100" s="36"/>
      <c r="D100" s="184" t="s">
        <v>131</v>
      </c>
      <c r="E100" s="36"/>
      <c r="F100" s="189" t="s">
        <v>162</v>
      </c>
      <c r="G100" s="36"/>
      <c r="H100" s="36"/>
      <c r="I100" s="186"/>
      <c r="J100" s="36"/>
      <c r="K100" s="36"/>
      <c r="L100" s="40"/>
      <c r="M100" s="187"/>
      <c r="N100" s="188"/>
      <c r="O100" s="80"/>
      <c r="P100" s="80"/>
      <c r="Q100" s="80"/>
      <c r="R100" s="80"/>
      <c r="S100" s="80"/>
      <c r="T100" s="81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3" t="s">
        <v>131</v>
      </c>
      <c r="AU100" s="13" t="s">
        <v>69</v>
      </c>
    </row>
    <row r="101" s="2" customFormat="1" ht="16.5" customHeight="1">
      <c r="A101" s="34"/>
      <c r="B101" s="35"/>
      <c r="C101" s="171" t="s">
        <v>146</v>
      </c>
      <c r="D101" s="171" t="s">
        <v>123</v>
      </c>
      <c r="E101" s="172" t="s">
        <v>163</v>
      </c>
      <c r="F101" s="173" t="s">
        <v>164</v>
      </c>
      <c r="G101" s="174" t="s">
        <v>151</v>
      </c>
      <c r="H101" s="175">
        <v>86.141999999999996</v>
      </c>
      <c r="I101" s="176"/>
      <c r="J101" s="177">
        <f>ROUND(I101*H101,2)</f>
        <v>0</v>
      </c>
      <c r="K101" s="173" t="s">
        <v>127</v>
      </c>
      <c r="L101" s="40"/>
      <c r="M101" s="178" t="s">
        <v>19</v>
      </c>
      <c r="N101" s="179" t="s">
        <v>40</v>
      </c>
      <c r="O101" s="80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2" t="s">
        <v>128</v>
      </c>
      <c r="AT101" s="182" t="s">
        <v>123</v>
      </c>
      <c r="AU101" s="182" t="s">
        <v>69</v>
      </c>
      <c r="AY101" s="13" t="s">
        <v>129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3" t="s">
        <v>76</v>
      </c>
      <c r="BK101" s="183">
        <f>ROUND(I101*H101,2)</f>
        <v>0</v>
      </c>
      <c r="BL101" s="13" t="s">
        <v>128</v>
      </c>
      <c r="BM101" s="182" t="s">
        <v>165</v>
      </c>
    </row>
    <row r="102" s="2" customFormat="1">
      <c r="A102" s="34"/>
      <c r="B102" s="35"/>
      <c r="C102" s="36"/>
      <c r="D102" s="184" t="s">
        <v>130</v>
      </c>
      <c r="E102" s="36"/>
      <c r="F102" s="185" t="s">
        <v>164</v>
      </c>
      <c r="G102" s="36"/>
      <c r="H102" s="36"/>
      <c r="I102" s="186"/>
      <c r="J102" s="36"/>
      <c r="K102" s="36"/>
      <c r="L102" s="40"/>
      <c r="M102" s="187"/>
      <c r="N102" s="188"/>
      <c r="O102" s="80"/>
      <c r="P102" s="80"/>
      <c r="Q102" s="80"/>
      <c r="R102" s="80"/>
      <c r="S102" s="80"/>
      <c r="T102" s="81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3" t="s">
        <v>130</v>
      </c>
      <c r="AU102" s="13" t="s">
        <v>69</v>
      </c>
    </row>
    <row r="103" s="2" customFormat="1">
      <c r="A103" s="34"/>
      <c r="B103" s="35"/>
      <c r="C103" s="36"/>
      <c r="D103" s="184" t="s">
        <v>131</v>
      </c>
      <c r="E103" s="36"/>
      <c r="F103" s="189" t="s">
        <v>166</v>
      </c>
      <c r="G103" s="36"/>
      <c r="H103" s="36"/>
      <c r="I103" s="186"/>
      <c r="J103" s="36"/>
      <c r="K103" s="36"/>
      <c r="L103" s="40"/>
      <c r="M103" s="187"/>
      <c r="N103" s="188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131</v>
      </c>
      <c r="AU103" s="13" t="s">
        <v>69</v>
      </c>
    </row>
    <row r="104" s="2" customFormat="1" ht="16.5" customHeight="1">
      <c r="A104" s="34"/>
      <c r="B104" s="35"/>
      <c r="C104" s="171" t="s">
        <v>167</v>
      </c>
      <c r="D104" s="171" t="s">
        <v>123</v>
      </c>
      <c r="E104" s="172" t="s">
        <v>168</v>
      </c>
      <c r="F104" s="173" t="s">
        <v>169</v>
      </c>
      <c r="G104" s="174" t="s">
        <v>140</v>
      </c>
      <c r="H104" s="175">
        <v>0.879</v>
      </c>
      <c r="I104" s="176"/>
      <c r="J104" s="177">
        <f>ROUND(I104*H104,2)</f>
        <v>0</v>
      </c>
      <c r="K104" s="173" t="s">
        <v>127</v>
      </c>
      <c r="L104" s="40"/>
      <c r="M104" s="178" t="s">
        <v>19</v>
      </c>
      <c r="N104" s="179" t="s">
        <v>40</v>
      </c>
      <c r="O104" s="80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128</v>
      </c>
      <c r="AT104" s="182" t="s">
        <v>123</v>
      </c>
      <c r="AU104" s="182" t="s">
        <v>69</v>
      </c>
      <c r="AY104" s="13" t="s">
        <v>129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3" t="s">
        <v>76</v>
      </c>
      <c r="BK104" s="183">
        <f>ROUND(I104*H104,2)</f>
        <v>0</v>
      </c>
      <c r="BL104" s="13" t="s">
        <v>128</v>
      </c>
      <c r="BM104" s="182" t="s">
        <v>170</v>
      </c>
    </row>
    <row r="105" s="2" customFormat="1">
      <c r="A105" s="34"/>
      <c r="B105" s="35"/>
      <c r="C105" s="36"/>
      <c r="D105" s="184" t="s">
        <v>130</v>
      </c>
      <c r="E105" s="36"/>
      <c r="F105" s="185" t="s">
        <v>169</v>
      </c>
      <c r="G105" s="36"/>
      <c r="H105" s="36"/>
      <c r="I105" s="186"/>
      <c r="J105" s="36"/>
      <c r="K105" s="36"/>
      <c r="L105" s="40"/>
      <c r="M105" s="187"/>
      <c r="N105" s="188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130</v>
      </c>
      <c r="AU105" s="13" t="s">
        <v>69</v>
      </c>
    </row>
    <row r="106" s="2" customFormat="1">
      <c r="A106" s="34"/>
      <c r="B106" s="35"/>
      <c r="C106" s="36"/>
      <c r="D106" s="184" t="s">
        <v>131</v>
      </c>
      <c r="E106" s="36"/>
      <c r="F106" s="189" t="s">
        <v>171</v>
      </c>
      <c r="G106" s="36"/>
      <c r="H106" s="36"/>
      <c r="I106" s="186"/>
      <c r="J106" s="36"/>
      <c r="K106" s="36"/>
      <c r="L106" s="40"/>
      <c r="M106" s="187"/>
      <c r="N106" s="188"/>
      <c r="O106" s="80"/>
      <c r="P106" s="80"/>
      <c r="Q106" s="80"/>
      <c r="R106" s="80"/>
      <c r="S106" s="80"/>
      <c r="T106" s="81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3" t="s">
        <v>131</v>
      </c>
      <c r="AU106" s="13" t="s">
        <v>69</v>
      </c>
    </row>
    <row r="107" s="2" customFormat="1" ht="16.5" customHeight="1">
      <c r="A107" s="34"/>
      <c r="B107" s="35"/>
      <c r="C107" s="171" t="s">
        <v>152</v>
      </c>
      <c r="D107" s="171" t="s">
        <v>123</v>
      </c>
      <c r="E107" s="172" t="s">
        <v>172</v>
      </c>
      <c r="F107" s="173" t="s">
        <v>173</v>
      </c>
      <c r="G107" s="174" t="s">
        <v>126</v>
      </c>
      <c r="H107" s="175">
        <v>2505.1500000000001</v>
      </c>
      <c r="I107" s="176"/>
      <c r="J107" s="177">
        <f>ROUND(I107*H107,2)</f>
        <v>0</v>
      </c>
      <c r="K107" s="173" t="s">
        <v>127</v>
      </c>
      <c r="L107" s="40"/>
      <c r="M107" s="178" t="s">
        <v>19</v>
      </c>
      <c r="N107" s="179" t="s">
        <v>40</v>
      </c>
      <c r="O107" s="80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2" t="s">
        <v>128</v>
      </c>
      <c r="AT107" s="182" t="s">
        <v>123</v>
      </c>
      <c r="AU107" s="182" t="s">
        <v>69</v>
      </c>
      <c r="AY107" s="13" t="s">
        <v>129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3" t="s">
        <v>76</v>
      </c>
      <c r="BK107" s="183">
        <f>ROUND(I107*H107,2)</f>
        <v>0</v>
      </c>
      <c r="BL107" s="13" t="s">
        <v>128</v>
      </c>
      <c r="BM107" s="182" t="s">
        <v>174</v>
      </c>
    </row>
    <row r="108" s="2" customFormat="1">
      <c r="A108" s="34"/>
      <c r="B108" s="35"/>
      <c r="C108" s="36"/>
      <c r="D108" s="184" t="s">
        <v>130</v>
      </c>
      <c r="E108" s="36"/>
      <c r="F108" s="185" t="s">
        <v>173</v>
      </c>
      <c r="G108" s="36"/>
      <c r="H108" s="36"/>
      <c r="I108" s="186"/>
      <c r="J108" s="36"/>
      <c r="K108" s="36"/>
      <c r="L108" s="40"/>
      <c r="M108" s="187"/>
      <c r="N108" s="188"/>
      <c r="O108" s="80"/>
      <c r="P108" s="80"/>
      <c r="Q108" s="80"/>
      <c r="R108" s="80"/>
      <c r="S108" s="80"/>
      <c r="T108" s="81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3" t="s">
        <v>130</v>
      </c>
      <c r="AU108" s="13" t="s">
        <v>69</v>
      </c>
    </row>
    <row r="109" s="2" customFormat="1">
      <c r="A109" s="34"/>
      <c r="B109" s="35"/>
      <c r="C109" s="36"/>
      <c r="D109" s="184" t="s">
        <v>131</v>
      </c>
      <c r="E109" s="36"/>
      <c r="F109" s="189" t="s">
        <v>175</v>
      </c>
      <c r="G109" s="36"/>
      <c r="H109" s="36"/>
      <c r="I109" s="186"/>
      <c r="J109" s="36"/>
      <c r="K109" s="36"/>
      <c r="L109" s="40"/>
      <c r="M109" s="187"/>
      <c r="N109" s="188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131</v>
      </c>
      <c r="AU109" s="13" t="s">
        <v>69</v>
      </c>
    </row>
    <row r="110" s="2" customFormat="1" ht="33" customHeight="1">
      <c r="A110" s="34"/>
      <c r="B110" s="35"/>
      <c r="C110" s="171" t="s">
        <v>176</v>
      </c>
      <c r="D110" s="171" t="s">
        <v>123</v>
      </c>
      <c r="E110" s="172" t="s">
        <v>177</v>
      </c>
      <c r="F110" s="173" t="s">
        <v>178</v>
      </c>
      <c r="G110" s="174" t="s">
        <v>151</v>
      </c>
      <c r="H110" s="175">
        <v>2297.1750000000002</v>
      </c>
      <c r="I110" s="176"/>
      <c r="J110" s="177">
        <f>ROUND(I110*H110,2)</f>
        <v>0</v>
      </c>
      <c r="K110" s="173" t="s">
        <v>127</v>
      </c>
      <c r="L110" s="40"/>
      <c r="M110" s="178" t="s">
        <v>19</v>
      </c>
      <c r="N110" s="179" t="s">
        <v>40</v>
      </c>
      <c r="O110" s="80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2" t="s">
        <v>128</v>
      </c>
      <c r="AT110" s="182" t="s">
        <v>123</v>
      </c>
      <c r="AU110" s="182" t="s">
        <v>69</v>
      </c>
      <c r="AY110" s="13" t="s">
        <v>129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3" t="s">
        <v>76</v>
      </c>
      <c r="BK110" s="183">
        <f>ROUND(I110*H110,2)</f>
        <v>0</v>
      </c>
      <c r="BL110" s="13" t="s">
        <v>128</v>
      </c>
      <c r="BM110" s="182" t="s">
        <v>179</v>
      </c>
    </row>
    <row r="111" s="2" customFormat="1">
      <c r="A111" s="34"/>
      <c r="B111" s="35"/>
      <c r="C111" s="36"/>
      <c r="D111" s="184" t="s">
        <v>130</v>
      </c>
      <c r="E111" s="36"/>
      <c r="F111" s="185" t="s">
        <v>178</v>
      </c>
      <c r="G111" s="36"/>
      <c r="H111" s="36"/>
      <c r="I111" s="186"/>
      <c r="J111" s="36"/>
      <c r="K111" s="36"/>
      <c r="L111" s="40"/>
      <c r="M111" s="187"/>
      <c r="N111" s="188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130</v>
      </c>
      <c r="AU111" s="13" t="s">
        <v>69</v>
      </c>
    </row>
    <row r="112" s="2" customFormat="1">
      <c r="A112" s="34"/>
      <c r="B112" s="35"/>
      <c r="C112" s="36"/>
      <c r="D112" s="184" t="s">
        <v>131</v>
      </c>
      <c r="E112" s="36"/>
      <c r="F112" s="189" t="s">
        <v>180</v>
      </c>
      <c r="G112" s="36"/>
      <c r="H112" s="36"/>
      <c r="I112" s="186"/>
      <c r="J112" s="36"/>
      <c r="K112" s="36"/>
      <c r="L112" s="40"/>
      <c r="M112" s="187"/>
      <c r="N112" s="188"/>
      <c r="O112" s="80"/>
      <c r="P112" s="80"/>
      <c r="Q112" s="80"/>
      <c r="R112" s="80"/>
      <c r="S112" s="80"/>
      <c r="T112" s="81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3" t="s">
        <v>131</v>
      </c>
      <c r="AU112" s="13" t="s">
        <v>69</v>
      </c>
    </row>
    <row r="113" s="2" customFormat="1" ht="16.5" customHeight="1">
      <c r="A113" s="34"/>
      <c r="B113" s="35"/>
      <c r="C113" s="171" t="s">
        <v>156</v>
      </c>
      <c r="D113" s="171" t="s">
        <v>123</v>
      </c>
      <c r="E113" s="172" t="s">
        <v>181</v>
      </c>
      <c r="F113" s="173" t="s">
        <v>182</v>
      </c>
      <c r="G113" s="174" t="s">
        <v>151</v>
      </c>
      <c r="H113" s="175">
        <v>2297.1750000000002</v>
      </c>
      <c r="I113" s="176"/>
      <c r="J113" s="177">
        <f>ROUND(I113*H113,2)</f>
        <v>0</v>
      </c>
      <c r="K113" s="173" t="s">
        <v>127</v>
      </c>
      <c r="L113" s="40"/>
      <c r="M113" s="178" t="s">
        <v>19</v>
      </c>
      <c r="N113" s="179" t="s">
        <v>40</v>
      </c>
      <c r="O113" s="80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2" t="s">
        <v>128</v>
      </c>
      <c r="AT113" s="182" t="s">
        <v>123</v>
      </c>
      <c r="AU113" s="182" t="s">
        <v>69</v>
      </c>
      <c r="AY113" s="13" t="s">
        <v>129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3" t="s">
        <v>76</v>
      </c>
      <c r="BK113" s="183">
        <f>ROUND(I113*H113,2)</f>
        <v>0</v>
      </c>
      <c r="BL113" s="13" t="s">
        <v>128</v>
      </c>
      <c r="BM113" s="182" t="s">
        <v>183</v>
      </c>
    </row>
    <row r="114" s="2" customFormat="1">
      <c r="A114" s="34"/>
      <c r="B114" s="35"/>
      <c r="C114" s="36"/>
      <c r="D114" s="184" t="s">
        <v>130</v>
      </c>
      <c r="E114" s="36"/>
      <c r="F114" s="185" t="s">
        <v>182</v>
      </c>
      <c r="G114" s="36"/>
      <c r="H114" s="36"/>
      <c r="I114" s="186"/>
      <c r="J114" s="36"/>
      <c r="K114" s="36"/>
      <c r="L114" s="40"/>
      <c r="M114" s="187"/>
      <c r="N114" s="188"/>
      <c r="O114" s="80"/>
      <c r="P114" s="80"/>
      <c r="Q114" s="80"/>
      <c r="R114" s="80"/>
      <c r="S114" s="80"/>
      <c r="T114" s="81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3" t="s">
        <v>130</v>
      </c>
      <c r="AU114" s="13" t="s">
        <v>69</v>
      </c>
    </row>
    <row r="115" s="2" customFormat="1">
      <c r="A115" s="34"/>
      <c r="B115" s="35"/>
      <c r="C115" s="36"/>
      <c r="D115" s="184" t="s">
        <v>131</v>
      </c>
      <c r="E115" s="36"/>
      <c r="F115" s="189" t="s">
        <v>184</v>
      </c>
      <c r="G115" s="36"/>
      <c r="H115" s="36"/>
      <c r="I115" s="186"/>
      <c r="J115" s="36"/>
      <c r="K115" s="36"/>
      <c r="L115" s="40"/>
      <c r="M115" s="187"/>
      <c r="N115" s="188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131</v>
      </c>
      <c r="AU115" s="13" t="s">
        <v>69</v>
      </c>
    </row>
    <row r="116" s="2" customFormat="1" ht="33" customHeight="1">
      <c r="A116" s="34"/>
      <c r="B116" s="35"/>
      <c r="C116" s="171" t="s">
        <v>185</v>
      </c>
      <c r="D116" s="171" t="s">
        <v>123</v>
      </c>
      <c r="E116" s="172" t="s">
        <v>177</v>
      </c>
      <c r="F116" s="173" t="s">
        <v>178</v>
      </c>
      <c r="G116" s="174" t="s">
        <v>151</v>
      </c>
      <c r="H116" s="175">
        <v>2297.1750000000002</v>
      </c>
      <c r="I116" s="176"/>
      <c r="J116" s="177">
        <f>ROUND(I116*H116,2)</f>
        <v>0</v>
      </c>
      <c r="K116" s="173" t="s">
        <v>127</v>
      </c>
      <c r="L116" s="40"/>
      <c r="M116" s="178" t="s">
        <v>19</v>
      </c>
      <c r="N116" s="179" t="s">
        <v>40</v>
      </c>
      <c r="O116" s="80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2" t="s">
        <v>128</v>
      </c>
      <c r="AT116" s="182" t="s">
        <v>123</v>
      </c>
      <c r="AU116" s="182" t="s">
        <v>69</v>
      </c>
      <c r="AY116" s="13" t="s">
        <v>129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3" t="s">
        <v>76</v>
      </c>
      <c r="BK116" s="183">
        <f>ROUND(I116*H116,2)</f>
        <v>0</v>
      </c>
      <c r="BL116" s="13" t="s">
        <v>128</v>
      </c>
      <c r="BM116" s="182" t="s">
        <v>186</v>
      </c>
    </row>
    <row r="117" s="2" customFormat="1">
      <c r="A117" s="34"/>
      <c r="B117" s="35"/>
      <c r="C117" s="36"/>
      <c r="D117" s="184" t="s">
        <v>130</v>
      </c>
      <c r="E117" s="36"/>
      <c r="F117" s="185" t="s">
        <v>178</v>
      </c>
      <c r="G117" s="36"/>
      <c r="H117" s="36"/>
      <c r="I117" s="186"/>
      <c r="J117" s="36"/>
      <c r="K117" s="36"/>
      <c r="L117" s="40"/>
      <c r="M117" s="187"/>
      <c r="N117" s="188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130</v>
      </c>
      <c r="AU117" s="13" t="s">
        <v>69</v>
      </c>
    </row>
    <row r="118" s="2" customFormat="1">
      <c r="A118" s="34"/>
      <c r="B118" s="35"/>
      <c r="C118" s="36"/>
      <c r="D118" s="184" t="s">
        <v>131</v>
      </c>
      <c r="E118" s="36"/>
      <c r="F118" s="189" t="s">
        <v>187</v>
      </c>
      <c r="G118" s="36"/>
      <c r="H118" s="36"/>
      <c r="I118" s="186"/>
      <c r="J118" s="36"/>
      <c r="K118" s="36"/>
      <c r="L118" s="40"/>
      <c r="M118" s="187"/>
      <c r="N118" s="188"/>
      <c r="O118" s="80"/>
      <c r="P118" s="80"/>
      <c r="Q118" s="80"/>
      <c r="R118" s="80"/>
      <c r="S118" s="80"/>
      <c r="T118" s="81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131</v>
      </c>
      <c r="AU118" s="13" t="s">
        <v>69</v>
      </c>
    </row>
    <row r="119" s="2" customFormat="1" ht="16.5" customHeight="1">
      <c r="A119" s="34"/>
      <c r="B119" s="35"/>
      <c r="C119" s="171" t="s">
        <v>161</v>
      </c>
      <c r="D119" s="171" t="s">
        <v>123</v>
      </c>
      <c r="E119" s="172" t="s">
        <v>188</v>
      </c>
      <c r="F119" s="173" t="s">
        <v>189</v>
      </c>
      <c r="G119" s="174" t="s">
        <v>151</v>
      </c>
      <c r="H119" s="175">
        <v>2297.1750000000002</v>
      </c>
      <c r="I119" s="176"/>
      <c r="J119" s="177">
        <f>ROUND(I119*H119,2)</f>
        <v>0</v>
      </c>
      <c r="K119" s="173" t="s">
        <v>127</v>
      </c>
      <c r="L119" s="40"/>
      <c r="M119" s="178" t="s">
        <v>19</v>
      </c>
      <c r="N119" s="179" t="s">
        <v>40</v>
      </c>
      <c r="O119" s="80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2" t="s">
        <v>128</v>
      </c>
      <c r="AT119" s="182" t="s">
        <v>123</v>
      </c>
      <c r="AU119" s="182" t="s">
        <v>69</v>
      </c>
      <c r="AY119" s="13" t="s">
        <v>129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3" t="s">
        <v>76</v>
      </c>
      <c r="BK119" s="183">
        <f>ROUND(I119*H119,2)</f>
        <v>0</v>
      </c>
      <c r="BL119" s="13" t="s">
        <v>128</v>
      </c>
      <c r="BM119" s="182" t="s">
        <v>190</v>
      </c>
    </row>
    <row r="120" s="2" customFormat="1">
      <c r="A120" s="34"/>
      <c r="B120" s="35"/>
      <c r="C120" s="36"/>
      <c r="D120" s="184" t="s">
        <v>130</v>
      </c>
      <c r="E120" s="36"/>
      <c r="F120" s="185" t="s">
        <v>189</v>
      </c>
      <c r="G120" s="36"/>
      <c r="H120" s="36"/>
      <c r="I120" s="186"/>
      <c r="J120" s="36"/>
      <c r="K120" s="36"/>
      <c r="L120" s="40"/>
      <c r="M120" s="187"/>
      <c r="N120" s="188"/>
      <c r="O120" s="80"/>
      <c r="P120" s="80"/>
      <c r="Q120" s="80"/>
      <c r="R120" s="80"/>
      <c r="S120" s="80"/>
      <c r="T120" s="81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130</v>
      </c>
      <c r="AU120" s="13" t="s">
        <v>69</v>
      </c>
    </row>
    <row r="121" s="2" customFormat="1">
      <c r="A121" s="34"/>
      <c r="B121" s="35"/>
      <c r="C121" s="36"/>
      <c r="D121" s="184" t="s">
        <v>131</v>
      </c>
      <c r="E121" s="36"/>
      <c r="F121" s="189" t="s">
        <v>191</v>
      </c>
      <c r="G121" s="36"/>
      <c r="H121" s="36"/>
      <c r="I121" s="186"/>
      <c r="J121" s="36"/>
      <c r="K121" s="36"/>
      <c r="L121" s="40"/>
      <c r="M121" s="187"/>
      <c r="N121" s="188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131</v>
      </c>
      <c r="AU121" s="13" t="s">
        <v>69</v>
      </c>
    </row>
    <row r="122" s="2" customFormat="1" ht="16.5" customHeight="1">
      <c r="A122" s="34"/>
      <c r="B122" s="35"/>
      <c r="C122" s="171" t="s">
        <v>8</v>
      </c>
      <c r="D122" s="171" t="s">
        <v>123</v>
      </c>
      <c r="E122" s="172" t="s">
        <v>192</v>
      </c>
      <c r="F122" s="173" t="s">
        <v>193</v>
      </c>
      <c r="G122" s="174" t="s">
        <v>140</v>
      </c>
      <c r="H122" s="175">
        <v>0.879</v>
      </c>
      <c r="I122" s="176"/>
      <c r="J122" s="177">
        <f>ROUND(I122*H122,2)</f>
        <v>0</v>
      </c>
      <c r="K122" s="173" t="s">
        <v>127</v>
      </c>
      <c r="L122" s="40"/>
      <c r="M122" s="178" t="s">
        <v>19</v>
      </c>
      <c r="N122" s="179" t="s">
        <v>40</v>
      </c>
      <c r="O122" s="80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2" t="s">
        <v>128</v>
      </c>
      <c r="AT122" s="182" t="s">
        <v>123</v>
      </c>
      <c r="AU122" s="182" t="s">
        <v>69</v>
      </c>
      <c r="AY122" s="13" t="s">
        <v>129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3" t="s">
        <v>76</v>
      </c>
      <c r="BK122" s="183">
        <f>ROUND(I122*H122,2)</f>
        <v>0</v>
      </c>
      <c r="BL122" s="13" t="s">
        <v>128</v>
      </c>
      <c r="BM122" s="182" t="s">
        <v>194</v>
      </c>
    </row>
    <row r="123" s="2" customFormat="1">
      <c r="A123" s="34"/>
      <c r="B123" s="35"/>
      <c r="C123" s="36"/>
      <c r="D123" s="184" t="s">
        <v>130</v>
      </c>
      <c r="E123" s="36"/>
      <c r="F123" s="185" t="s">
        <v>193</v>
      </c>
      <c r="G123" s="36"/>
      <c r="H123" s="36"/>
      <c r="I123" s="186"/>
      <c r="J123" s="36"/>
      <c r="K123" s="36"/>
      <c r="L123" s="40"/>
      <c r="M123" s="187"/>
      <c r="N123" s="188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130</v>
      </c>
      <c r="AU123" s="13" t="s">
        <v>69</v>
      </c>
    </row>
    <row r="124" s="2" customFormat="1">
      <c r="A124" s="34"/>
      <c r="B124" s="35"/>
      <c r="C124" s="36"/>
      <c r="D124" s="184" t="s">
        <v>131</v>
      </c>
      <c r="E124" s="36"/>
      <c r="F124" s="189" t="s">
        <v>171</v>
      </c>
      <c r="G124" s="36"/>
      <c r="H124" s="36"/>
      <c r="I124" s="186"/>
      <c r="J124" s="36"/>
      <c r="K124" s="36"/>
      <c r="L124" s="40"/>
      <c r="M124" s="187"/>
      <c r="N124" s="188"/>
      <c r="O124" s="80"/>
      <c r="P124" s="80"/>
      <c r="Q124" s="80"/>
      <c r="R124" s="80"/>
      <c r="S124" s="80"/>
      <c r="T124" s="81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131</v>
      </c>
      <c r="AU124" s="13" t="s">
        <v>69</v>
      </c>
    </row>
    <row r="125" s="2" customFormat="1" ht="16.5" customHeight="1">
      <c r="A125" s="34"/>
      <c r="B125" s="35"/>
      <c r="C125" s="171" t="s">
        <v>165</v>
      </c>
      <c r="D125" s="171" t="s">
        <v>123</v>
      </c>
      <c r="E125" s="172" t="s">
        <v>195</v>
      </c>
      <c r="F125" s="173" t="s">
        <v>196</v>
      </c>
      <c r="G125" s="174" t="s">
        <v>197</v>
      </c>
      <c r="H125" s="175">
        <v>896.58000000000004</v>
      </c>
      <c r="I125" s="176"/>
      <c r="J125" s="177">
        <f>ROUND(I125*H125,2)</f>
        <v>0</v>
      </c>
      <c r="K125" s="173" t="s">
        <v>127</v>
      </c>
      <c r="L125" s="40"/>
      <c r="M125" s="178" t="s">
        <v>19</v>
      </c>
      <c r="N125" s="179" t="s">
        <v>40</v>
      </c>
      <c r="O125" s="80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2" t="s">
        <v>128</v>
      </c>
      <c r="AT125" s="182" t="s">
        <v>123</v>
      </c>
      <c r="AU125" s="182" t="s">
        <v>69</v>
      </c>
      <c r="AY125" s="13" t="s">
        <v>129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3" t="s">
        <v>76</v>
      </c>
      <c r="BK125" s="183">
        <f>ROUND(I125*H125,2)</f>
        <v>0</v>
      </c>
      <c r="BL125" s="13" t="s">
        <v>128</v>
      </c>
      <c r="BM125" s="182" t="s">
        <v>198</v>
      </c>
    </row>
    <row r="126" s="2" customFormat="1">
      <c r="A126" s="34"/>
      <c r="B126" s="35"/>
      <c r="C126" s="36"/>
      <c r="D126" s="184" t="s">
        <v>130</v>
      </c>
      <c r="E126" s="36"/>
      <c r="F126" s="185" t="s">
        <v>196</v>
      </c>
      <c r="G126" s="36"/>
      <c r="H126" s="36"/>
      <c r="I126" s="186"/>
      <c r="J126" s="36"/>
      <c r="K126" s="36"/>
      <c r="L126" s="40"/>
      <c r="M126" s="187"/>
      <c r="N126" s="188"/>
      <c r="O126" s="80"/>
      <c r="P126" s="80"/>
      <c r="Q126" s="80"/>
      <c r="R126" s="80"/>
      <c r="S126" s="80"/>
      <c r="T126" s="81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130</v>
      </c>
      <c r="AU126" s="13" t="s">
        <v>69</v>
      </c>
    </row>
    <row r="127" s="2" customFormat="1">
      <c r="A127" s="34"/>
      <c r="B127" s="35"/>
      <c r="C127" s="36"/>
      <c r="D127" s="184" t="s">
        <v>131</v>
      </c>
      <c r="E127" s="36"/>
      <c r="F127" s="189" t="s">
        <v>199</v>
      </c>
      <c r="G127" s="36"/>
      <c r="H127" s="36"/>
      <c r="I127" s="186"/>
      <c r="J127" s="36"/>
      <c r="K127" s="36"/>
      <c r="L127" s="40"/>
      <c r="M127" s="187"/>
      <c r="N127" s="188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131</v>
      </c>
      <c r="AU127" s="13" t="s">
        <v>69</v>
      </c>
    </row>
    <row r="128" s="2" customFormat="1" ht="16.5" customHeight="1">
      <c r="A128" s="34"/>
      <c r="B128" s="35"/>
      <c r="C128" s="171" t="s">
        <v>200</v>
      </c>
      <c r="D128" s="171" t="s">
        <v>123</v>
      </c>
      <c r="E128" s="172" t="s">
        <v>201</v>
      </c>
      <c r="F128" s="173" t="s">
        <v>202</v>
      </c>
      <c r="G128" s="174" t="s">
        <v>197</v>
      </c>
      <c r="H128" s="175">
        <v>125.258</v>
      </c>
      <c r="I128" s="176"/>
      <c r="J128" s="177">
        <f>ROUND(I128*H128,2)</f>
        <v>0</v>
      </c>
      <c r="K128" s="173" t="s">
        <v>127</v>
      </c>
      <c r="L128" s="40"/>
      <c r="M128" s="178" t="s">
        <v>19</v>
      </c>
      <c r="N128" s="179" t="s">
        <v>40</v>
      </c>
      <c r="O128" s="80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128</v>
      </c>
      <c r="AT128" s="182" t="s">
        <v>123</v>
      </c>
      <c r="AU128" s="182" t="s">
        <v>69</v>
      </c>
      <c r="AY128" s="13" t="s">
        <v>129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3" t="s">
        <v>76</v>
      </c>
      <c r="BK128" s="183">
        <f>ROUND(I128*H128,2)</f>
        <v>0</v>
      </c>
      <c r="BL128" s="13" t="s">
        <v>128</v>
      </c>
      <c r="BM128" s="182" t="s">
        <v>203</v>
      </c>
    </row>
    <row r="129" s="2" customFormat="1">
      <c r="A129" s="34"/>
      <c r="B129" s="35"/>
      <c r="C129" s="36"/>
      <c r="D129" s="184" t="s">
        <v>130</v>
      </c>
      <c r="E129" s="36"/>
      <c r="F129" s="185" t="s">
        <v>202</v>
      </c>
      <c r="G129" s="36"/>
      <c r="H129" s="36"/>
      <c r="I129" s="186"/>
      <c r="J129" s="36"/>
      <c r="K129" s="36"/>
      <c r="L129" s="40"/>
      <c r="M129" s="187"/>
      <c r="N129" s="188"/>
      <c r="O129" s="80"/>
      <c r="P129" s="80"/>
      <c r="Q129" s="80"/>
      <c r="R129" s="80"/>
      <c r="S129" s="80"/>
      <c r="T129" s="81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130</v>
      </c>
      <c r="AU129" s="13" t="s">
        <v>69</v>
      </c>
    </row>
    <row r="130" s="2" customFormat="1">
      <c r="A130" s="34"/>
      <c r="B130" s="35"/>
      <c r="C130" s="36"/>
      <c r="D130" s="184" t="s">
        <v>131</v>
      </c>
      <c r="E130" s="36"/>
      <c r="F130" s="189" t="s">
        <v>204</v>
      </c>
      <c r="G130" s="36"/>
      <c r="H130" s="36"/>
      <c r="I130" s="186"/>
      <c r="J130" s="36"/>
      <c r="K130" s="36"/>
      <c r="L130" s="40"/>
      <c r="M130" s="187"/>
      <c r="N130" s="188"/>
      <c r="O130" s="80"/>
      <c r="P130" s="80"/>
      <c r="Q130" s="80"/>
      <c r="R130" s="80"/>
      <c r="S130" s="80"/>
      <c r="T130" s="81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131</v>
      </c>
      <c r="AU130" s="13" t="s">
        <v>69</v>
      </c>
    </row>
    <row r="131" s="2" customFormat="1" ht="16.5" customHeight="1">
      <c r="A131" s="34"/>
      <c r="B131" s="35"/>
      <c r="C131" s="190" t="s">
        <v>170</v>
      </c>
      <c r="D131" s="190" t="s">
        <v>205</v>
      </c>
      <c r="E131" s="191" t="s">
        <v>206</v>
      </c>
      <c r="F131" s="192" t="s">
        <v>207</v>
      </c>
      <c r="G131" s="193" t="s">
        <v>151</v>
      </c>
      <c r="H131" s="194">
        <v>1824.54</v>
      </c>
      <c r="I131" s="195"/>
      <c r="J131" s="196">
        <f>ROUND(I131*H131,2)</f>
        <v>0</v>
      </c>
      <c r="K131" s="192" t="s">
        <v>127</v>
      </c>
      <c r="L131" s="197"/>
      <c r="M131" s="198" t="s">
        <v>19</v>
      </c>
      <c r="N131" s="199" t="s">
        <v>40</v>
      </c>
      <c r="O131" s="80"/>
      <c r="P131" s="180">
        <f>O131*H131</f>
        <v>0</v>
      </c>
      <c r="Q131" s="180">
        <v>1</v>
      </c>
      <c r="R131" s="180">
        <f>Q131*H131</f>
        <v>1824.54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146</v>
      </c>
      <c r="AT131" s="182" t="s">
        <v>205</v>
      </c>
      <c r="AU131" s="182" t="s">
        <v>69</v>
      </c>
      <c r="AY131" s="13" t="s">
        <v>129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3" t="s">
        <v>76</v>
      </c>
      <c r="BK131" s="183">
        <f>ROUND(I131*H131,2)</f>
        <v>0</v>
      </c>
      <c r="BL131" s="13" t="s">
        <v>128</v>
      </c>
      <c r="BM131" s="182" t="s">
        <v>208</v>
      </c>
    </row>
    <row r="132" s="2" customFormat="1">
      <c r="A132" s="34"/>
      <c r="B132" s="35"/>
      <c r="C132" s="36"/>
      <c r="D132" s="184" t="s">
        <v>130</v>
      </c>
      <c r="E132" s="36"/>
      <c r="F132" s="185" t="s">
        <v>207</v>
      </c>
      <c r="G132" s="36"/>
      <c r="H132" s="36"/>
      <c r="I132" s="186"/>
      <c r="J132" s="36"/>
      <c r="K132" s="36"/>
      <c r="L132" s="40"/>
      <c r="M132" s="187"/>
      <c r="N132" s="188"/>
      <c r="O132" s="80"/>
      <c r="P132" s="80"/>
      <c r="Q132" s="80"/>
      <c r="R132" s="80"/>
      <c r="S132" s="80"/>
      <c r="T132" s="81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130</v>
      </c>
      <c r="AU132" s="13" t="s">
        <v>69</v>
      </c>
    </row>
    <row r="133" s="2" customFormat="1">
      <c r="A133" s="34"/>
      <c r="B133" s="35"/>
      <c r="C133" s="36"/>
      <c r="D133" s="184" t="s">
        <v>131</v>
      </c>
      <c r="E133" s="36"/>
      <c r="F133" s="189" t="s">
        <v>209</v>
      </c>
      <c r="G133" s="36"/>
      <c r="H133" s="36"/>
      <c r="I133" s="186"/>
      <c r="J133" s="36"/>
      <c r="K133" s="36"/>
      <c r="L133" s="40"/>
      <c r="M133" s="187"/>
      <c r="N133" s="188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131</v>
      </c>
      <c r="AU133" s="13" t="s">
        <v>69</v>
      </c>
    </row>
    <row r="134" s="2" customFormat="1" ht="16.5" customHeight="1">
      <c r="A134" s="34"/>
      <c r="B134" s="35"/>
      <c r="C134" s="190" t="s">
        <v>210</v>
      </c>
      <c r="D134" s="190" t="s">
        <v>205</v>
      </c>
      <c r="E134" s="191" t="s">
        <v>211</v>
      </c>
      <c r="F134" s="192" t="s">
        <v>212</v>
      </c>
      <c r="G134" s="193" t="s">
        <v>151</v>
      </c>
      <c r="H134" s="194">
        <v>231.726</v>
      </c>
      <c r="I134" s="195"/>
      <c r="J134" s="196">
        <f>ROUND(I134*H134,2)</f>
        <v>0</v>
      </c>
      <c r="K134" s="192" t="s">
        <v>127</v>
      </c>
      <c r="L134" s="197"/>
      <c r="M134" s="198" t="s">
        <v>19</v>
      </c>
      <c r="N134" s="199" t="s">
        <v>40</v>
      </c>
      <c r="O134" s="80"/>
      <c r="P134" s="180">
        <f>O134*H134</f>
        <v>0</v>
      </c>
      <c r="Q134" s="180">
        <v>1</v>
      </c>
      <c r="R134" s="180">
        <f>Q134*H134</f>
        <v>231.726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146</v>
      </c>
      <c r="AT134" s="182" t="s">
        <v>205</v>
      </c>
      <c r="AU134" s="182" t="s">
        <v>69</v>
      </c>
      <c r="AY134" s="13" t="s">
        <v>129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3" t="s">
        <v>76</v>
      </c>
      <c r="BK134" s="183">
        <f>ROUND(I134*H134,2)</f>
        <v>0</v>
      </c>
      <c r="BL134" s="13" t="s">
        <v>128</v>
      </c>
      <c r="BM134" s="182" t="s">
        <v>213</v>
      </c>
    </row>
    <row r="135" s="2" customFormat="1">
      <c r="A135" s="34"/>
      <c r="B135" s="35"/>
      <c r="C135" s="36"/>
      <c r="D135" s="184" t="s">
        <v>130</v>
      </c>
      <c r="E135" s="36"/>
      <c r="F135" s="185" t="s">
        <v>212</v>
      </c>
      <c r="G135" s="36"/>
      <c r="H135" s="36"/>
      <c r="I135" s="186"/>
      <c r="J135" s="36"/>
      <c r="K135" s="36"/>
      <c r="L135" s="40"/>
      <c r="M135" s="187"/>
      <c r="N135" s="188"/>
      <c r="O135" s="80"/>
      <c r="P135" s="80"/>
      <c r="Q135" s="80"/>
      <c r="R135" s="80"/>
      <c r="S135" s="80"/>
      <c r="T135" s="8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130</v>
      </c>
      <c r="AU135" s="13" t="s">
        <v>69</v>
      </c>
    </row>
    <row r="136" s="2" customFormat="1">
      <c r="A136" s="34"/>
      <c r="B136" s="35"/>
      <c r="C136" s="36"/>
      <c r="D136" s="184" t="s">
        <v>131</v>
      </c>
      <c r="E136" s="36"/>
      <c r="F136" s="189" t="s">
        <v>214</v>
      </c>
      <c r="G136" s="36"/>
      <c r="H136" s="36"/>
      <c r="I136" s="186"/>
      <c r="J136" s="36"/>
      <c r="K136" s="36"/>
      <c r="L136" s="40"/>
      <c r="M136" s="187"/>
      <c r="N136" s="188"/>
      <c r="O136" s="80"/>
      <c r="P136" s="80"/>
      <c r="Q136" s="80"/>
      <c r="R136" s="80"/>
      <c r="S136" s="80"/>
      <c r="T136" s="81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131</v>
      </c>
      <c r="AU136" s="13" t="s">
        <v>69</v>
      </c>
    </row>
    <row r="137" s="2" customFormat="1" ht="33" customHeight="1">
      <c r="A137" s="34"/>
      <c r="B137" s="35"/>
      <c r="C137" s="171" t="s">
        <v>174</v>
      </c>
      <c r="D137" s="171" t="s">
        <v>123</v>
      </c>
      <c r="E137" s="172" t="s">
        <v>215</v>
      </c>
      <c r="F137" s="173" t="s">
        <v>216</v>
      </c>
      <c r="G137" s="174" t="s">
        <v>151</v>
      </c>
      <c r="H137" s="175">
        <v>2056.2669999999998</v>
      </c>
      <c r="I137" s="176"/>
      <c r="J137" s="177">
        <f>ROUND(I137*H137,2)</f>
        <v>0</v>
      </c>
      <c r="K137" s="173" t="s">
        <v>127</v>
      </c>
      <c r="L137" s="40"/>
      <c r="M137" s="178" t="s">
        <v>19</v>
      </c>
      <c r="N137" s="179" t="s">
        <v>40</v>
      </c>
      <c r="O137" s="80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2" t="s">
        <v>128</v>
      </c>
      <c r="AT137" s="182" t="s">
        <v>123</v>
      </c>
      <c r="AU137" s="182" t="s">
        <v>69</v>
      </c>
      <c r="AY137" s="13" t="s">
        <v>129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3" t="s">
        <v>76</v>
      </c>
      <c r="BK137" s="183">
        <f>ROUND(I137*H137,2)</f>
        <v>0</v>
      </c>
      <c r="BL137" s="13" t="s">
        <v>128</v>
      </c>
      <c r="BM137" s="182" t="s">
        <v>217</v>
      </c>
    </row>
    <row r="138" s="2" customFormat="1">
      <c r="A138" s="34"/>
      <c r="B138" s="35"/>
      <c r="C138" s="36"/>
      <c r="D138" s="184" t="s">
        <v>130</v>
      </c>
      <c r="E138" s="36"/>
      <c r="F138" s="185" t="s">
        <v>216</v>
      </c>
      <c r="G138" s="36"/>
      <c r="H138" s="36"/>
      <c r="I138" s="186"/>
      <c r="J138" s="36"/>
      <c r="K138" s="36"/>
      <c r="L138" s="40"/>
      <c r="M138" s="187"/>
      <c r="N138" s="188"/>
      <c r="O138" s="80"/>
      <c r="P138" s="80"/>
      <c r="Q138" s="80"/>
      <c r="R138" s="80"/>
      <c r="S138" s="80"/>
      <c r="T138" s="8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130</v>
      </c>
      <c r="AU138" s="13" t="s">
        <v>69</v>
      </c>
    </row>
    <row r="139" s="2" customFormat="1">
      <c r="A139" s="34"/>
      <c r="B139" s="35"/>
      <c r="C139" s="36"/>
      <c r="D139" s="184" t="s">
        <v>131</v>
      </c>
      <c r="E139" s="36"/>
      <c r="F139" s="189" t="s">
        <v>218</v>
      </c>
      <c r="G139" s="36"/>
      <c r="H139" s="36"/>
      <c r="I139" s="186"/>
      <c r="J139" s="36"/>
      <c r="K139" s="36"/>
      <c r="L139" s="40"/>
      <c r="M139" s="187"/>
      <c r="N139" s="188"/>
      <c r="O139" s="80"/>
      <c r="P139" s="80"/>
      <c r="Q139" s="80"/>
      <c r="R139" s="80"/>
      <c r="S139" s="80"/>
      <c r="T139" s="81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131</v>
      </c>
      <c r="AU139" s="13" t="s">
        <v>69</v>
      </c>
    </row>
    <row r="140" s="2" customFormat="1" ht="16.5" customHeight="1">
      <c r="A140" s="34"/>
      <c r="B140" s="35"/>
      <c r="C140" s="171" t="s">
        <v>7</v>
      </c>
      <c r="D140" s="171" t="s">
        <v>123</v>
      </c>
      <c r="E140" s="172" t="s">
        <v>219</v>
      </c>
      <c r="F140" s="173" t="s">
        <v>220</v>
      </c>
      <c r="G140" s="174" t="s">
        <v>221</v>
      </c>
      <c r="H140" s="175">
        <v>17.5</v>
      </c>
      <c r="I140" s="176"/>
      <c r="J140" s="177">
        <f>ROUND(I140*H140,2)</f>
        <v>0</v>
      </c>
      <c r="K140" s="173" t="s">
        <v>127</v>
      </c>
      <c r="L140" s="40"/>
      <c r="M140" s="178" t="s">
        <v>19</v>
      </c>
      <c r="N140" s="179" t="s">
        <v>40</v>
      </c>
      <c r="O140" s="80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128</v>
      </c>
      <c r="AT140" s="182" t="s">
        <v>123</v>
      </c>
      <c r="AU140" s="182" t="s">
        <v>69</v>
      </c>
      <c r="AY140" s="13" t="s">
        <v>129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3" t="s">
        <v>76</v>
      </c>
      <c r="BK140" s="183">
        <f>ROUND(I140*H140,2)</f>
        <v>0</v>
      </c>
      <c r="BL140" s="13" t="s">
        <v>128</v>
      </c>
      <c r="BM140" s="182" t="s">
        <v>222</v>
      </c>
    </row>
    <row r="141" s="2" customFormat="1">
      <c r="A141" s="34"/>
      <c r="B141" s="35"/>
      <c r="C141" s="36"/>
      <c r="D141" s="184" t="s">
        <v>130</v>
      </c>
      <c r="E141" s="36"/>
      <c r="F141" s="185" t="s">
        <v>220</v>
      </c>
      <c r="G141" s="36"/>
      <c r="H141" s="36"/>
      <c r="I141" s="186"/>
      <c r="J141" s="36"/>
      <c r="K141" s="36"/>
      <c r="L141" s="40"/>
      <c r="M141" s="187"/>
      <c r="N141" s="188"/>
      <c r="O141" s="80"/>
      <c r="P141" s="80"/>
      <c r="Q141" s="80"/>
      <c r="R141" s="80"/>
      <c r="S141" s="80"/>
      <c r="T141" s="8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130</v>
      </c>
      <c r="AU141" s="13" t="s">
        <v>69</v>
      </c>
    </row>
    <row r="142" s="2" customFormat="1">
      <c r="A142" s="34"/>
      <c r="B142" s="35"/>
      <c r="C142" s="36"/>
      <c r="D142" s="184" t="s">
        <v>131</v>
      </c>
      <c r="E142" s="36"/>
      <c r="F142" s="189" t="s">
        <v>223</v>
      </c>
      <c r="G142" s="36"/>
      <c r="H142" s="36"/>
      <c r="I142" s="186"/>
      <c r="J142" s="36"/>
      <c r="K142" s="36"/>
      <c r="L142" s="40"/>
      <c r="M142" s="187"/>
      <c r="N142" s="188"/>
      <c r="O142" s="80"/>
      <c r="P142" s="80"/>
      <c r="Q142" s="80"/>
      <c r="R142" s="80"/>
      <c r="S142" s="80"/>
      <c r="T142" s="81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131</v>
      </c>
      <c r="AU142" s="13" t="s">
        <v>69</v>
      </c>
    </row>
    <row r="143" s="2" customFormat="1" ht="16.5" customHeight="1">
      <c r="A143" s="34"/>
      <c r="B143" s="35"/>
      <c r="C143" s="171" t="s">
        <v>179</v>
      </c>
      <c r="D143" s="171" t="s">
        <v>123</v>
      </c>
      <c r="E143" s="172" t="s">
        <v>224</v>
      </c>
      <c r="F143" s="173" t="s">
        <v>225</v>
      </c>
      <c r="G143" s="174" t="s">
        <v>226</v>
      </c>
      <c r="H143" s="175">
        <v>82</v>
      </c>
      <c r="I143" s="176"/>
      <c r="J143" s="177">
        <f>ROUND(I143*H143,2)</f>
        <v>0</v>
      </c>
      <c r="K143" s="173" t="s">
        <v>127</v>
      </c>
      <c r="L143" s="40"/>
      <c r="M143" s="178" t="s">
        <v>19</v>
      </c>
      <c r="N143" s="179" t="s">
        <v>40</v>
      </c>
      <c r="O143" s="80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2" t="s">
        <v>128</v>
      </c>
      <c r="AT143" s="182" t="s">
        <v>123</v>
      </c>
      <c r="AU143" s="182" t="s">
        <v>69</v>
      </c>
      <c r="AY143" s="13" t="s">
        <v>129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3" t="s">
        <v>76</v>
      </c>
      <c r="BK143" s="183">
        <f>ROUND(I143*H143,2)</f>
        <v>0</v>
      </c>
      <c r="BL143" s="13" t="s">
        <v>128</v>
      </c>
      <c r="BM143" s="182" t="s">
        <v>227</v>
      </c>
    </row>
    <row r="144" s="2" customFormat="1">
      <c r="A144" s="34"/>
      <c r="B144" s="35"/>
      <c r="C144" s="36"/>
      <c r="D144" s="184" t="s">
        <v>130</v>
      </c>
      <c r="E144" s="36"/>
      <c r="F144" s="185" t="s">
        <v>225</v>
      </c>
      <c r="G144" s="36"/>
      <c r="H144" s="36"/>
      <c r="I144" s="186"/>
      <c r="J144" s="36"/>
      <c r="K144" s="36"/>
      <c r="L144" s="40"/>
      <c r="M144" s="187"/>
      <c r="N144" s="188"/>
      <c r="O144" s="80"/>
      <c r="P144" s="80"/>
      <c r="Q144" s="80"/>
      <c r="R144" s="80"/>
      <c r="S144" s="80"/>
      <c r="T144" s="81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130</v>
      </c>
      <c r="AU144" s="13" t="s">
        <v>69</v>
      </c>
    </row>
    <row r="145" s="2" customFormat="1">
      <c r="A145" s="34"/>
      <c r="B145" s="35"/>
      <c r="C145" s="36"/>
      <c r="D145" s="184" t="s">
        <v>131</v>
      </c>
      <c r="E145" s="36"/>
      <c r="F145" s="189" t="s">
        <v>228</v>
      </c>
      <c r="G145" s="36"/>
      <c r="H145" s="36"/>
      <c r="I145" s="186"/>
      <c r="J145" s="36"/>
      <c r="K145" s="36"/>
      <c r="L145" s="40"/>
      <c r="M145" s="187"/>
      <c r="N145" s="188"/>
      <c r="O145" s="80"/>
      <c r="P145" s="80"/>
      <c r="Q145" s="80"/>
      <c r="R145" s="80"/>
      <c r="S145" s="80"/>
      <c r="T145" s="81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131</v>
      </c>
      <c r="AU145" s="13" t="s">
        <v>69</v>
      </c>
    </row>
    <row r="146" s="2" customFormat="1" ht="16.5" customHeight="1">
      <c r="A146" s="34"/>
      <c r="B146" s="35"/>
      <c r="C146" s="171" t="s">
        <v>229</v>
      </c>
      <c r="D146" s="171" t="s">
        <v>123</v>
      </c>
      <c r="E146" s="172" t="s">
        <v>230</v>
      </c>
      <c r="F146" s="173" t="s">
        <v>231</v>
      </c>
      <c r="G146" s="174" t="s">
        <v>226</v>
      </c>
      <c r="H146" s="175">
        <v>4</v>
      </c>
      <c r="I146" s="176"/>
      <c r="J146" s="177">
        <f>ROUND(I146*H146,2)</f>
        <v>0</v>
      </c>
      <c r="K146" s="173" t="s">
        <v>127</v>
      </c>
      <c r="L146" s="40"/>
      <c r="M146" s="178" t="s">
        <v>19</v>
      </c>
      <c r="N146" s="179" t="s">
        <v>40</v>
      </c>
      <c r="O146" s="80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2" t="s">
        <v>128</v>
      </c>
      <c r="AT146" s="182" t="s">
        <v>123</v>
      </c>
      <c r="AU146" s="182" t="s">
        <v>69</v>
      </c>
      <c r="AY146" s="13" t="s">
        <v>129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3" t="s">
        <v>76</v>
      </c>
      <c r="BK146" s="183">
        <f>ROUND(I146*H146,2)</f>
        <v>0</v>
      </c>
      <c r="BL146" s="13" t="s">
        <v>128</v>
      </c>
      <c r="BM146" s="182" t="s">
        <v>232</v>
      </c>
    </row>
    <row r="147" s="2" customFormat="1">
      <c r="A147" s="34"/>
      <c r="B147" s="35"/>
      <c r="C147" s="36"/>
      <c r="D147" s="184" t="s">
        <v>130</v>
      </c>
      <c r="E147" s="36"/>
      <c r="F147" s="185" t="s">
        <v>231</v>
      </c>
      <c r="G147" s="36"/>
      <c r="H147" s="36"/>
      <c r="I147" s="186"/>
      <c r="J147" s="36"/>
      <c r="K147" s="36"/>
      <c r="L147" s="40"/>
      <c r="M147" s="187"/>
      <c r="N147" s="188"/>
      <c r="O147" s="80"/>
      <c r="P147" s="80"/>
      <c r="Q147" s="80"/>
      <c r="R147" s="80"/>
      <c r="S147" s="80"/>
      <c r="T147" s="8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130</v>
      </c>
      <c r="AU147" s="13" t="s">
        <v>69</v>
      </c>
    </row>
    <row r="148" s="2" customFormat="1">
      <c r="A148" s="34"/>
      <c r="B148" s="35"/>
      <c r="C148" s="36"/>
      <c r="D148" s="184" t="s">
        <v>131</v>
      </c>
      <c r="E148" s="36"/>
      <c r="F148" s="189" t="s">
        <v>233</v>
      </c>
      <c r="G148" s="36"/>
      <c r="H148" s="36"/>
      <c r="I148" s="186"/>
      <c r="J148" s="36"/>
      <c r="K148" s="36"/>
      <c r="L148" s="40"/>
      <c r="M148" s="187"/>
      <c r="N148" s="188"/>
      <c r="O148" s="80"/>
      <c r="P148" s="80"/>
      <c r="Q148" s="80"/>
      <c r="R148" s="80"/>
      <c r="S148" s="80"/>
      <c r="T148" s="81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131</v>
      </c>
      <c r="AU148" s="13" t="s">
        <v>69</v>
      </c>
    </row>
    <row r="149" s="2" customFormat="1" ht="16.5" customHeight="1">
      <c r="A149" s="34"/>
      <c r="B149" s="35"/>
      <c r="C149" s="171" t="s">
        <v>183</v>
      </c>
      <c r="D149" s="171" t="s">
        <v>123</v>
      </c>
      <c r="E149" s="172" t="s">
        <v>234</v>
      </c>
      <c r="F149" s="173" t="s">
        <v>235</v>
      </c>
      <c r="G149" s="174" t="s">
        <v>19</v>
      </c>
      <c r="H149" s="175">
        <v>86</v>
      </c>
      <c r="I149" s="176"/>
      <c r="J149" s="177">
        <f>ROUND(I149*H149,2)</f>
        <v>0</v>
      </c>
      <c r="K149" s="173" t="s">
        <v>127</v>
      </c>
      <c r="L149" s="40"/>
      <c r="M149" s="178" t="s">
        <v>19</v>
      </c>
      <c r="N149" s="179" t="s">
        <v>40</v>
      </c>
      <c r="O149" s="80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2" t="s">
        <v>128</v>
      </c>
      <c r="AT149" s="182" t="s">
        <v>123</v>
      </c>
      <c r="AU149" s="182" t="s">
        <v>69</v>
      </c>
      <c r="AY149" s="13" t="s">
        <v>129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3" t="s">
        <v>76</v>
      </c>
      <c r="BK149" s="183">
        <f>ROUND(I149*H149,2)</f>
        <v>0</v>
      </c>
      <c r="BL149" s="13" t="s">
        <v>128</v>
      </c>
      <c r="BM149" s="182" t="s">
        <v>236</v>
      </c>
    </row>
    <row r="150" s="2" customFormat="1">
      <c r="A150" s="34"/>
      <c r="B150" s="35"/>
      <c r="C150" s="36"/>
      <c r="D150" s="184" t="s">
        <v>130</v>
      </c>
      <c r="E150" s="36"/>
      <c r="F150" s="185" t="s">
        <v>235</v>
      </c>
      <c r="G150" s="36"/>
      <c r="H150" s="36"/>
      <c r="I150" s="186"/>
      <c r="J150" s="36"/>
      <c r="K150" s="36"/>
      <c r="L150" s="40"/>
      <c r="M150" s="187"/>
      <c r="N150" s="188"/>
      <c r="O150" s="80"/>
      <c r="P150" s="80"/>
      <c r="Q150" s="80"/>
      <c r="R150" s="80"/>
      <c r="S150" s="80"/>
      <c r="T150" s="81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130</v>
      </c>
      <c r="AU150" s="13" t="s">
        <v>69</v>
      </c>
    </row>
    <row r="151" s="2" customFormat="1">
      <c r="A151" s="34"/>
      <c r="B151" s="35"/>
      <c r="C151" s="36"/>
      <c r="D151" s="184" t="s">
        <v>131</v>
      </c>
      <c r="E151" s="36"/>
      <c r="F151" s="189" t="s">
        <v>237</v>
      </c>
      <c r="G151" s="36"/>
      <c r="H151" s="36"/>
      <c r="I151" s="186"/>
      <c r="J151" s="36"/>
      <c r="K151" s="36"/>
      <c r="L151" s="40"/>
      <c r="M151" s="187"/>
      <c r="N151" s="188"/>
      <c r="O151" s="80"/>
      <c r="P151" s="80"/>
      <c r="Q151" s="80"/>
      <c r="R151" s="80"/>
      <c r="S151" s="80"/>
      <c r="T151" s="8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131</v>
      </c>
      <c r="AU151" s="13" t="s">
        <v>69</v>
      </c>
    </row>
    <row r="152" s="2" customFormat="1" ht="16.5" customHeight="1">
      <c r="A152" s="34"/>
      <c r="B152" s="35"/>
      <c r="C152" s="171" t="s">
        <v>238</v>
      </c>
      <c r="D152" s="171" t="s">
        <v>123</v>
      </c>
      <c r="E152" s="172" t="s">
        <v>239</v>
      </c>
      <c r="F152" s="173" t="s">
        <v>240</v>
      </c>
      <c r="G152" s="174" t="s">
        <v>226</v>
      </c>
      <c r="H152" s="175">
        <v>4</v>
      </c>
      <c r="I152" s="176"/>
      <c r="J152" s="177">
        <f>ROUND(I152*H152,2)</f>
        <v>0</v>
      </c>
      <c r="K152" s="173" t="s">
        <v>127</v>
      </c>
      <c r="L152" s="40"/>
      <c r="M152" s="178" t="s">
        <v>19</v>
      </c>
      <c r="N152" s="179" t="s">
        <v>40</v>
      </c>
      <c r="O152" s="80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2" t="s">
        <v>128</v>
      </c>
      <c r="AT152" s="182" t="s">
        <v>123</v>
      </c>
      <c r="AU152" s="182" t="s">
        <v>69</v>
      </c>
      <c r="AY152" s="13" t="s">
        <v>129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3" t="s">
        <v>76</v>
      </c>
      <c r="BK152" s="183">
        <f>ROUND(I152*H152,2)</f>
        <v>0</v>
      </c>
      <c r="BL152" s="13" t="s">
        <v>128</v>
      </c>
      <c r="BM152" s="182" t="s">
        <v>241</v>
      </c>
    </row>
    <row r="153" s="2" customFormat="1">
      <c r="A153" s="34"/>
      <c r="B153" s="35"/>
      <c r="C153" s="36"/>
      <c r="D153" s="184" t="s">
        <v>130</v>
      </c>
      <c r="E153" s="36"/>
      <c r="F153" s="185" t="s">
        <v>240</v>
      </c>
      <c r="G153" s="36"/>
      <c r="H153" s="36"/>
      <c r="I153" s="186"/>
      <c r="J153" s="36"/>
      <c r="K153" s="36"/>
      <c r="L153" s="40"/>
      <c r="M153" s="187"/>
      <c r="N153" s="188"/>
      <c r="O153" s="80"/>
      <c r="P153" s="80"/>
      <c r="Q153" s="80"/>
      <c r="R153" s="80"/>
      <c r="S153" s="80"/>
      <c r="T153" s="81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130</v>
      </c>
      <c r="AU153" s="13" t="s">
        <v>69</v>
      </c>
    </row>
    <row r="154" s="2" customFormat="1">
      <c r="A154" s="34"/>
      <c r="B154" s="35"/>
      <c r="C154" s="36"/>
      <c r="D154" s="184" t="s">
        <v>131</v>
      </c>
      <c r="E154" s="36"/>
      <c r="F154" s="189" t="s">
        <v>242</v>
      </c>
      <c r="G154" s="36"/>
      <c r="H154" s="36"/>
      <c r="I154" s="186"/>
      <c r="J154" s="36"/>
      <c r="K154" s="36"/>
      <c r="L154" s="40"/>
      <c r="M154" s="187"/>
      <c r="N154" s="188"/>
      <c r="O154" s="80"/>
      <c r="P154" s="80"/>
      <c r="Q154" s="80"/>
      <c r="R154" s="80"/>
      <c r="S154" s="80"/>
      <c r="T154" s="81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131</v>
      </c>
      <c r="AU154" s="13" t="s">
        <v>69</v>
      </c>
    </row>
    <row r="155" s="2" customFormat="1" ht="21.75" customHeight="1">
      <c r="A155" s="34"/>
      <c r="B155" s="35"/>
      <c r="C155" s="171" t="s">
        <v>186</v>
      </c>
      <c r="D155" s="171" t="s">
        <v>123</v>
      </c>
      <c r="E155" s="172" t="s">
        <v>243</v>
      </c>
      <c r="F155" s="173" t="s">
        <v>244</v>
      </c>
      <c r="G155" s="174" t="s">
        <v>221</v>
      </c>
      <c r="H155" s="175">
        <v>1758</v>
      </c>
      <c r="I155" s="176"/>
      <c r="J155" s="177">
        <f>ROUND(I155*H155,2)</f>
        <v>0</v>
      </c>
      <c r="K155" s="173" t="s">
        <v>127</v>
      </c>
      <c r="L155" s="40"/>
      <c r="M155" s="178" t="s">
        <v>19</v>
      </c>
      <c r="N155" s="179" t="s">
        <v>40</v>
      </c>
      <c r="O155" s="80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128</v>
      </c>
      <c r="AT155" s="182" t="s">
        <v>123</v>
      </c>
      <c r="AU155" s="182" t="s">
        <v>69</v>
      </c>
      <c r="AY155" s="13" t="s">
        <v>129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3" t="s">
        <v>76</v>
      </c>
      <c r="BK155" s="183">
        <f>ROUND(I155*H155,2)</f>
        <v>0</v>
      </c>
      <c r="BL155" s="13" t="s">
        <v>128</v>
      </c>
      <c r="BM155" s="182" t="s">
        <v>245</v>
      </c>
    </row>
    <row r="156" s="2" customFormat="1">
      <c r="A156" s="34"/>
      <c r="B156" s="35"/>
      <c r="C156" s="36"/>
      <c r="D156" s="184" t="s">
        <v>130</v>
      </c>
      <c r="E156" s="36"/>
      <c r="F156" s="185" t="s">
        <v>244</v>
      </c>
      <c r="G156" s="36"/>
      <c r="H156" s="36"/>
      <c r="I156" s="186"/>
      <c r="J156" s="36"/>
      <c r="K156" s="36"/>
      <c r="L156" s="40"/>
      <c r="M156" s="187"/>
      <c r="N156" s="188"/>
      <c r="O156" s="80"/>
      <c r="P156" s="80"/>
      <c r="Q156" s="80"/>
      <c r="R156" s="80"/>
      <c r="S156" s="80"/>
      <c r="T156" s="81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130</v>
      </c>
      <c r="AU156" s="13" t="s">
        <v>69</v>
      </c>
    </row>
    <row r="157" s="2" customFormat="1">
      <c r="A157" s="34"/>
      <c r="B157" s="35"/>
      <c r="C157" s="36"/>
      <c r="D157" s="184" t="s">
        <v>131</v>
      </c>
      <c r="E157" s="36"/>
      <c r="F157" s="189" t="s">
        <v>246</v>
      </c>
      <c r="G157" s="36"/>
      <c r="H157" s="36"/>
      <c r="I157" s="186"/>
      <c r="J157" s="36"/>
      <c r="K157" s="36"/>
      <c r="L157" s="40"/>
      <c r="M157" s="187"/>
      <c r="N157" s="188"/>
      <c r="O157" s="80"/>
      <c r="P157" s="80"/>
      <c r="Q157" s="80"/>
      <c r="R157" s="80"/>
      <c r="S157" s="80"/>
      <c r="T157" s="8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131</v>
      </c>
      <c r="AU157" s="13" t="s">
        <v>69</v>
      </c>
    </row>
    <row r="158" s="2" customFormat="1" ht="21.75" customHeight="1">
      <c r="A158" s="34"/>
      <c r="B158" s="35"/>
      <c r="C158" s="171" t="s">
        <v>247</v>
      </c>
      <c r="D158" s="171" t="s">
        <v>123</v>
      </c>
      <c r="E158" s="172" t="s">
        <v>248</v>
      </c>
      <c r="F158" s="173" t="s">
        <v>249</v>
      </c>
      <c r="G158" s="174" t="s">
        <v>221</v>
      </c>
      <c r="H158" s="175">
        <v>1758</v>
      </c>
      <c r="I158" s="176"/>
      <c r="J158" s="177">
        <f>ROUND(I158*H158,2)</f>
        <v>0</v>
      </c>
      <c r="K158" s="173" t="s">
        <v>127</v>
      </c>
      <c r="L158" s="40"/>
      <c r="M158" s="178" t="s">
        <v>19</v>
      </c>
      <c r="N158" s="179" t="s">
        <v>40</v>
      </c>
      <c r="O158" s="80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2" t="s">
        <v>128</v>
      </c>
      <c r="AT158" s="182" t="s">
        <v>123</v>
      </c>
      <c r="AU158" s="182" t="s">
        <v>69</v>
      </c>
      <c r="AY158" s="13" t="s">
        <v>129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3" t="s">
        <v>76</v>
      </c>
      <c r="BK158" s="183">
        <f>ROUND(I158*H158,2)</f>
        <v>0</v>
      </c>
      <c r="BL158" s="13" t="s">
        <v>128</v>
      </c>
      <c r="BM158" s="182" t="s">
        <v>250</v>
      </c>
    </row>
    <row r="159" s="2" customFormat="1">
      <c r="A159" s="34"/>
      <c r="B159" s="35"/>
      <c r="C159" s="36"/>
      <c r="D159" s="184" t="s">
        <v>130</v>
      </c>
      <c r="E159" s="36"/>
      <c r="F159" s="185" t="s">
        <v>249</v>
      </c>
      <c r="G159" s="36"/>
      <c r="H159" s="36"/>
      <c r="I159" s="186"/>
      <c r="J159" s="36"/>
      <c r="K159" s="36"/>
      <c r="L159" s="40"/>
      <c r="M159" s="187"/>
      <c r="N159" s="188"/>
      <c r="O159" s="80"/>
      <c r="P159" s="80"/>
      <c r="Q159" s="80"/>
      <c r="R159" s="80"/>
      <c r="S159" s="80"/>
      <c r="T159" s="8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130</v>
      </c>
      <c r="AU159" s="13" t="s">
        <v>69</v>
      </c>
    </row>
    <row r="160" s="2" customFormat="1">
      <c r="A160" s="34"/>
      <c r="B160" s="35"/>
      <c r="C160" s="36"/>
      <c r="D160" s="184" t="s">
        <v>131</v>
      </c>
      <c r="E160" s="36"/>
      <c r="F160" s="189" t="s">
        <v>246</v>
      </c>
      <c r="G160" s="36"/>
      <c r="H160" s="36"/>
      <c r="I160" s="186"/>
      <c r="J160" s="36"/>
      <c r="K160" s="36"/>
      <c r="L160" s="40"/>
      <c r="M160" s="187"/>
      <c r="N160" s="188"/>
      <c r="O160" s="80"/>
      <c r="P160" s="80"/>
      <c r="Q160" s="80"/>
      <c r="R160" s="80"/>
      <c r="S160" s="80"/>
      <c r="T160" s="81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131</v>
      </c>
      <c r="AU160" s="13" t="s">
        <v>69</v>
      </c>
    </row>
    <row r="161" s="2" customFormat="1" ht="16.5" customHeight="1">
      <c r="A161" s="34"/>
      <c r="B161" s="35"/>
      <c r="C161" s="171" t="s">
        <v>190</v>
      </c>
      <c r="D161" s="171" t="s">
        <v>123</v>
      </c>
      <c r="E161" s="172" t="s">
        <v>251</v>
      </c>
      <c r="F161" s="173" t="s">
        <v>252</v>
      </c>
      <c r="G161" s="174" t="s">
        <v>140</v>
      </c>
      <c r="H161" s="175">
        <v>0.879</v>
      </c>
      <c r="I161" s="176"/>
      <c r="J161" s="177">
        <f>ROUND(I161*H161,2)</f>
        <v>0</v>
      </c>
      <c r="K161" s="173" t="s">
        <v>127</v>
      </c>
      <c r="L161" s="40"/>
      <c r="M161" s="178" t="s">
        <v>19</v>
      </c>
      <c r="N161" s="179" t="s">
        <v>40</v>
      </c>
      <c r="O161" s="80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2" t="s">
        <v>128</v>
      </c>
      <c r="AT161" s="182" t="s">
        <v>123</v>
      </c>
      <c r="AU161" s="182" t="s">
        <v>69</v>
      </c>
      <c r="AY161" s="13" t="s">
        <v>129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3" t="s">
        <v>76</v>
      </c>
      <c r="BK161" s="183">
        <f>ROUND(I161*H161,2)</f>
        <v>0</v>
      </c>
      <c r="BL161" s="13" t="s">
        <v>128</v>
      </c>
      <c r="BM161" s="182" t="s">
        <v>253</v>
      </c>
    </row>
    <row r="162" s="2" customFormat="1">
      <c r="A162" s="34"/>
      <c r="B162" s="35"/>
      <c r="C162" s="36"/>
      <c r="D162" s="184" t="s">
        <v>130</v>
      </c>
      <c r="E162" s="36"/>
      <c r="F162" s="185" t="s">
        <v>252</v>
      </c>
      <c r="G162" s="36"/>
      <c r="H162" s="36"/>
      <c r="I162" s="186"/>
      <c r="J162" s="36"/>
      <c r="K162" s="36"/>
      <c r="L162" s="40"/>
      <c r="M162" s="187"/>
      <c r="N162" s="188"/>
      <c r="O162" s="80"/>
      <c r="P162" s="80"/>
      <c r="Q162" s="80"/>
      <c r="R162" s="80"/>
      <c r="S162" s="80"/>
      <c r="T162" s="8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130</v>
      </c>
      <c r="AU162" s="13" t="s">
        <v>69</v>
      </c>
    </row>
    <row r="163" s="2" customFormat="1">
      <c r="A163" s="34"/>
      <c r="B163" s="35"/>
      <c r="C163" s="36"/>
      <c r="D163" s="184" t="s">
        <v>131</v>
      </c>
      <c r="E163" s="36"/>
      <c r="F163" s="189" t="s">
        <v>171</v>
      </c>
      <c r="G163" s="36"/>
      <c r="H163" s="36"/>
      <c r="I163" s="186"/>
      <c r="J163" s="36"/>
      <c r="K163" s="36"/>
      <c r="L163" s="40"/>
      <c r="M163" s="187"/>
      <c r="N163" s="188"/>
      <c r="O163" s="80"/>
      <c r="P163" s="80"/>
      <c r="Q163" s="80"/>
      <c r="R163" s="80"/>
      <c r="S163" s="80"/>
      <c r="T163" s="8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131</v>
      </c>
      <c r="AU163" s="13" t="s">
        <v>69</v>
      </c>
    </row>
    <row r="164" s="2" customFormat="1" ht="21.75" customHeight="1">
      <c r="A164" s="34"/>
      <c r="B164" s="35"/>
      <c r="C164" s="171" t="s">
        <v>254</v>
      </c>
      <c r="D164" s="171" t="s">
        <v>123</v>
      </c>
      <c r="E164" s="172" t="s">
        <v>255</v>
      </c>
      <c r="F164" s="173" t="s">
        <v>256</v>
      </c>
      <c r="G164" s="174" t="s">
        <v>135</v>
      </c>
      <c r="H164" s="175">
        <v>3</v>
      </c>
      <c r="I164" s="176"/>
      <c r="J164" s="177">
        <f>ROUND(I164*H164,2)</f>
        <v>0</v>
      </c>
      <c r="K164" s="173" t="s">
        <v>127</v>
      </c>
      <c r="L164" s="40"/>
      <c r="M164" s="178" t="s">
        <v>19</v>
      </c>
      <c r="N164" s="179" t="s">
        <v>40</v>
      </c>
      <c r="O164" s="80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2" t="s">
        <v>128</v>
      </c>
      <c r="AT164" s="182" t="s">
        <v>123</v>
      </c>
      <c r="AU164" s="182" t="s">
        <v>69</v>
      </c>
      <c r="AY164" s="13" t="s">
        <v>129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3" t="s">
        <v>76</v>
      </c>
      <c r="BK164" s="183">
        <f>ROUND(I164*H164,2)</f>
        <v>0</v>
      </c>
      <c r="BL164" s="13" t="s">
        <v>128</v>
      </c>
      <c r="BM164" s="182" t="s">
        <v>257</v>
      </c>
    </row>
    <row r="165" s="2" customFormat="1">
      <c r="A165" s="34"/>
      <c r="B165" s="35"/>
      <c r="C165" s="36"/>
      <c r="D165" s="184" t="s">
        <v>130</v>
      </c>
      <c r="E165" s="36"/>
      <c r="F165" s="185" t="s">
        <v>256</v>
      </c>
      <c r="G165" s="36"/>
      <c r="H165" s="36"/>
      <c r="I165" s="186"/>
      <c r="J165" s="36"/>
      <c r="K165" s="36"/>
      <c r="L165" s="40"/>
      <c r="M165" s="187"/>
      <c r="N165" s="188"/>
      <c r="O165" s="80"/>
      <c r="P165" s="80"/>
      <c r="Q165" s="80"/>
      <c r="R165" s="80"/>
      <c r="S165" s="80"/>
      <c r="T165" s="8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130</v>
      </c>
      <c r="AU165" s="13" t="s">
        <v>69</v>
      </c>
    </row>
    <row r="166" s="2" customFormat="1">
      <c r="A166" s="34"/>
      <c r="B166" s="35"/>
      <c r="C166" s="36"/>
      <c r="D166" s="184" t="s">
        <v>131</v>
      </c>
      <c r="E166" s="36"/>
      <c r="F166" s="189" t="s">
        <v>258</v>
      </c>
      <c r="G166" s="36"/>
      <c r="H166" s="36"/>
      <c r="I166" s="186"/>
      <c r="J166" s="36"/>
      <c r="K166" s="36"/>
      <c r="L166" s="40"/>
      <c r="M166" s="187"/>
      <c r="N166" s="188"/>
      <c r="O166" s="80"/>
      <c r="P166" s="80"/>
      <c r="Q166" s="80"/>
      <c r="R166" s="80"/>
      <c r="S166" s="80"/>
      <c r="T166" s="81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131</v>
      </c>
      <c r="AU166" s="13" t="s">
        <v>69</v>
      </c>
    </row>
    <row r="167" s="2" customFormat="1" ht="16.5" customHeight="1">
      <c r="A167" s="34"/>
      <c r="B167" s="35"/>
      <c r="C167" s="171" t="s">
        <v>194</v>
      </c>
      <c r="D167" s="171" t="s">
        <v>123</v>
      </c>
      <c r="E167" s="172" t="s">
        <v>133</v>
      </c>
      <c r="F167" s="173" t="s">
        <v>134</v>
      </c>
      <c r="G167" s="174" t="s">
        <v>135</v>
      </c>
      <c r="H167" s="175">
        <v>16</v>
      </c>
      <c r="I167" s="176"/>
      <c r="J167" s="177">
        <f>ROUND(I167*H167,2)</f>
        <v>0</v>
      </c>
      <c r="K167" s="173" t="s">
        <v>127</v>
      </c>
      <c r="L167" s="40"/>
      <c r="M167" s="178" t="s">
        <v>19</v>
      </c>
      <c r="N167" s="179" t="s">
        <v>40</v>
      </c>
      <c r="O167" s="80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2" t="s">
        <v>128</v>
      </c>
      <c r="AT167" s="182" t="s">
        <v>123</v>
      </c>
      <c r="AU167" s="182" t="s">
        <v>69</v>
      </c>
      <c r="AY167" s="13" t="s">
        <v>129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3" t="s">
        <v>76</v>
      </c>
      <c r="BK167" s="183">
        <f>ROUND(I167*H167,2)</f>
        <v>0</v>
      </c>
      <c r="BL167" s="13" t="s">
        <v>128</v>
      </c>
      <c r="BM167" s="182" t="s">
        <v>259</v>
      </c>
    </row>
    <row r="168" s="2" customFormat="1">
      <c r="A168" s="34"/>
      <c r="B168" s="35"/>
      <c r="C168" s="36"/>
      <c r="D168" s="184" t="s">
        <v>130</v>
      </c>
      <c r="E168" s="36"/>
      <c r="F168" s="185" t="s">
        <v>134</v>
      </c>
      <c r="G168" s="36"/>
      <c r="H168" s="36"/>
      <c r="I168" s="186"/>
      <c r="J168" s="36"/>
      <c r="K168" s="36"/>
      <c r="L168" s="40"/>
      <c r="M168" s="187"/>
      <c r="N168" s="188"/>
      <c r="O168" s="80"/>
      <c r="P168" s="80"/>
      <c r="Q168" s="80"/>
      <c r="R168" s="80"/>
      <c r="S168" s="80"/>
      <c r="T168" s="81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130</v>
      </c>
      <c r="AU168" s="13" t="s">
        <v>69</v>
      </c>
    </row>
    <row r="169" s="2" customFormat="1">
      <c r="A169" s="34"/>
      <c r="B169" s="35"/>
      <c r="C169" s="36"/>
      <c r="D169" s="184" t="s">
        <v>131</v>
      </c>
      <c r="E169" s="36"/>
      <c r="F169" s="189" t="s">
        <v>260</v>
      </c>
      <c r="G169" s="36"/>
      <c r="H169" s="36"/>
      <c r="I169" s="186"/>
      <c r="J169" s="36"/>
      <c r="K169" s="36"/>
      <c r="L169" s="40"/>
      <c r="M169" s="187"/>
      <c r="N169" s="188"/>
      <c r="O169" s="80"/>
      <c r="P169" s="80"/>
      <c r="Q169" s="80"/>
      <c r="R169" s="80"/>
      <c r="S169" s="80"/>
      <c r="T169" s="8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131</v>
      </c>
      <c r="AU169" s="13" t="s">
        <v>69</v>
      </c>
    </row>
    <row r="170" s="2" customFormat="1" ht="16.5" customHeight="1">
      <c r="A170" s="34"/>
      <c r="B170" s="35"/>
      <c r="C170" s="171" t="s">
        <v>261</v>
      </c>
      <c r="D170" s="171" t="s">
        <v>123</v>
      </c>
      <c r="E170" s="172" t="s">
        <v>262</v>
      </c>
      <c r="F170" s="173" t="s">
        <v>263</v>
      </c>
      <c r="G170" s="174" t="s">
        <v>221</v>
      </c>
      <c r="H170" s="175">
        <v>18</v>
      </c>
      <c r="I170" s="176"/>
      <c r="J170" s="177">
        <f>ROUND(I170*H170,2)</f>
        <v>0</v>
      </c>
      <c r="K170" s="173" t="s">
        <v>127</v>
      </c>
      <c r="L170" s="40"/>
      <c r="M170" s="178" t="s">
        <v>19</v>
      </c>
      <c r="N170" s="179" t="s">
        <v>40</v>
      </c>
      <c r="O170" s="80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2" t="s">
        <v>128</v>
      </c>
      <c r="AT170" s="182" t="s">
        <v>123</v>
      </c>
      <c r="AU170" s="182" t="s">
        <v>69</v>
      </c>
      <c r="AY170" s="13" t="s">
        <v>129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3" t="s">
        <v>76</v>
      </c>
      <c r="BK170" s="183">
        <f>ROUND(I170*H170,2)</f>
        <v>0</v>
      </c>
      <c r="BL170" s="13" t="s">
        <v>128</v>
      </c>
      <c r="BM170" s="182" t="s">
        <v>264</v>
      </c>
    </row>
    <row r="171" s="2" customFormat="1">
      <c r="A171" s="34"/>
      <c r="B171" s="35"/>
      <c r="C171" s="36"/>
      <c r="D171" s="184" t="s">
        <v>130</v>
      </c>
      <c r="E171" s="36"/>
      <c r="F171" s="185" t="s">
        <v>263</v>
      </c>
      <c r="G171" s="36"/>
      <c r="H171" s="36"/>
      <c r="I171" s="186"/>
      <c r="J171" s="36"/>
      <c r="K171" s="36"/>
      <c r="L171" s="40"/>
      <c r="M171" s="187"/>
      <c r="N171" s="188"/>
      <c r="O171" s="80"/>
      <c r="P171" s="80"/>
      <c r="Q171" s="80"/>
      <c r="R171" s="80"/>
      <c r="S171" s="80"/>
      <c r="T171" s="81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130</v>
      </c>
      <c r="AU171" s="13" t="s">
        <v>69</v>
      </c>
    </row>
    <row r="172" s="2" customFormat="1">
      <c r="A172" s="34"/>
      <c r="B172" s="35"/>
      <c r="C172" s="36"/>
      <c r="D172" s="184" t="s">
        <v>131</v>
      </c>
      <c r="E172" s="36"/>
      <c r="F172" s="189" t="s">
        <v>265</v>
      </c>
      <c r="G172" s="36"/>
      <c r="H172" s="36"/>
      <c r="I172" s="186"/>
      <c r="J172" s="36"/>
      <c r="K172" s="36"/>
      <c r="L172" s="40"/>
      <c r="M172" s="187"/>
      <c r="N172" s="188"/>
      <c r="O172" s="80"/>
      <c r="P172" s="80"/>
      <c r="Q172" s="80"/>
      <c r="R172" s="80"/>
      <c r="S172" s="80"/>
      <c r="T172" s="81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131</v>
      </c>
      <c r="AU172" s="13" t="s">
        <v>69</v>
      </c>
    </row>
    <row r="173" s="2" customFormat="1" ht="16.5" customHeight="1">
      <c r="A173" s="34"/>
      <c r="B173" s="35"/>
      <c r="C173" s="171" t="s">
        <v>198</v>
      </c>
      <c r="D173" s="171" t="s">
        <v>123</v>
      </c>
      <c r="E173" s="172" t="s">
        <v>266</v>
      </c>
      <c r="F173" s="173" t="s">
        <v>267</v>
      </c>
      <c r="G173" s="174" t="s">
        <v>221</v>
      </c>
      <c r="H173" s="175">
        <v>160</v>
      </c>
      <c r="I173" s="176"/>
      <c r="J173" s="177">
        <f>ROUND(I173*H173,2)</f>
        <v>0</v>
      </c>
      <c r="K173" s="173" t="s">
        <v>127</v>
      </c>
      <c r="L173" s="40"/>
      <c r="M173" s="178" t="s">
        <v>19</v>
      </c>
      <c r="N173" s="179" t="s">
        <v>40</v>
      </c>
      <c r="O173" s="80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2" t="s">
        <v>128</v>
      </c>
      <c r="AT173" s="182" t="s">
        <v>123</v>
      </c>
      <c r="AU173" s="182" t="s">
        <v>69</v>
      </c>
      <c r="AY173" s="13" t="s">
        <v>129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3" t="s">
        <v>76</v>
      </c>
      <c r="BK173" s="183">
        <f>ROUND(I173*H173,2)</f>
        <v>0</v>
      </c>
      <c r="BL173" s="13" t="s">
        <v>128</v>
      </c>
      <c r="BM173" s="182" t="s">
        <v>268</v>
      </c>
    </row>
    <row r="174" s="2" customFormat="1">
      <c r="A174" s="34"/>
      <c r="B174" s="35"/>
      <c r="C174" s="36"/>
      <c r="D174" s="184" t="s">
        <v>130</v>
      </c>
      <c r="E174" s="36"/>
      <c r="F174" s="185" t="s">
        <v>267</v>
      </c>
      <c r="G174" s="36"/>
      <c r="H174" s="36"/>
      <c r="I174" s="186"/>
      <c r="J174" s="36"/>
      <c r="K174" s="36"/>
      <c r="L174" s="40"/>
      <c r="M174" s="187"/>
      <c r="N174" s="188"/>
      <c r="O174" s="80"/>
      <c r="P174" s="80"/>
      <c r="Q174" s="80"/>
      <c r="R174" s="80"/>
      <c r="S174" s="80"/>
      <c r="T174" s="8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130</v>
      </c>
      <c r="AU174" s="13" t="s">
        <v>69</v>
      </c>
    </row>
    <row r="175" s="2" customFormat="1">
      <c r="A175" s="34"/>
      <c r="B175" s="35"/>
      <c r="C175" s="36"/>
      <c r="D175" s="184" t="s">
        <v>131</v>
      </c>
      <c r="E175" s="36"/>
      <c r="F175" s="189" t="s">
        <v>269</v>
      </c>
      <c r="G175" s="36"/>
      <c r="H175" s="36"/>
      <c r="I175" s="186"/>
      <c r="J175" s="36"/>
      <c r="K175" s="36"/>
      <c r="L175" s="40"/>
      <c r="M175" s="187"/>
      <c r="N175" s="188"/>
      <c r="O175" s="80"/>
      <c r="P175" s="80"/>
      <c r="Q175" s="80"/>
      <c r="R175" s="80"/>
      <c r="S175" s="80"/>
      <c r="T175" s="81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131</v>
      </c>
      <c r="AU175" s="13" t="s">
        <v>69</v>
      </c>
    </row>
    <row r="176" s="2" customFormat="1" ht="16.5" customHeight="1">
      <c r="A176" s="34"/>
      <c r="B176" s="35"/>
      <c r="C176" s="171" t="s">
        <v>270</v>
      </c>
      <c r="D176" s="171" t="s">
        <v>123</v>
      </c>
      <c r="E176" s="172" t="s">
        <v>271</v>
      </c>
      <c r="F176" s="173" t="s">
        <v>272</v>
      </c>
      <c r="G176" s="174" t="s">
        <v>226</v>
      </c>
      <c r="H176" s="175">
        <v>16</v>
      </c>
      <c r="I176" s="176"/>
      <c r="J176" s="177">
        <f>ROUND(I176*H176,2)</f>
        <v>0</v>
      </c>
      <c r="K176" s="173" t="s">
        <v>127</v>
      </c>
      <c r="L176" s="40"/>
      <c r="M176" s="178" t="s">
        <v>19</v>
      </c>
      <c r="N176" s="179" t="s">
        <v>40</v>
      </c>
      <c r="O176" s="80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2" t="s">
        <v>128</v>
      </c>
      <c r="AT176" s="182" t="s">
        <v>123</v>
      </c>
      <c r="AU176" s="182" t="s">
        <v>69</v>
      </c>
      <c r="AY176" s="13" t="s">
        <v>129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3" t="s">
        <v>76</v>
      </c>
      <c r="BK176" s="183">
        <f>ROUND(I176*H176,2)</f>
        <v>0</v>
      </c>
      <c r="BL176" s="13" t="s">
        <v>128</v>
      </c>
      <c r="BM176" s="182" t="s">
        <v>273</v>
      </c>
    </row>
    <row r="177" s="2" customFormat="1">
      <c r="A177" s="34"/>
      <c r="B177" s="35"/>
      <c r="C177" s="36"/>
      <c r="D177" s="184" t="s">
        <v>130</v>
      </c>
      <c r="E177" s="36"/>
      <c r="F177" s="185" t="s">
        <v>272</v>
      </c>
      <c r="G177" s="36"/>
      <c r="H177" s="36"/>
      <c r="I177" s="186"/>
      <c r="J177" s="36"/>
      <c r="K177" s="36"/>
      <c r="L177" s="40"/>
      <c r="M177" s="187"/>
      <c r="N177" s="188"/>
      <c r="O177" s="80"/>
      <c r="P177" s="80"/>
      <c r="Q177" s="80"/>
      <c r="R177" s="80"/>
      <c r="S177" s="80"/>
      <c r="T177" s="81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130</v>
      </c>
      <c r="AU177" s="13" t="s">
        <v>69</v>
      </c>
    </row>
    <row r="178" s="2" customFormat="1">
      <c r="A178" s="34"/>
      <c r="B178" s="35"/>
      <c r="C178" s="36"/>
      <c r="D178" s="184" t="s">
        <v>131</v>
      </c>
      <c r="E178" s="36"/>
      <c r="F178" s="189" t="s">
        <v>260</v>
      </c>
      <c r="G178" s="36"/>
      <c r="H178" s="36"/>
      <c r="I178" s="186"/>
      <c r="J178" s="36"/>
      <c r="K178" s="36"/>
      <c r="L178" s="40"/>
      <c r="M178" s="187"/>
      <c r="N178" s="188"/>
      <c r="O178" s="80"/>
      <c r="P178" s="80"/>
      <c r="Q178" s="80"/>
      <c r="R178" s="80"/>
      <c r="S178" s="80"/>
      <c r="T178" s="81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131</v>
      </c>
      <c r="AU178" s="13" t="s">
        <v>69</v>
      </c>
    </row>
    <row r="179" s="2" customFormat="1" ht="16.5" customHeight="1">
      <c r="A179" s="34"/>
      <c r="B179" s="35"/>
      <c r="C179" s="171" t="s">
        <v>203</v>
      </c>
      <c r="D179" s="171" t="s">
        <v>123</v>
      </c>
      <c r="E179" s="172" t="s">
        <v>274</v>
      </c>
      <c r="F179" s="173" t="s">
        <v>275</v>
      </c>
      <c r="G179" s="174" t="s">
        <v>226</v>
      </c>
      <c r="H179" s="175">
        <v>2</v>
      </c>
      <c r="I179" s="176"/>
      <c r="J179" s="177">
        <f>ROUND(I179*H179,2)</f>
        <v>0</v>
      </c>
      <c r="K179" s="173" t="s">
        <v>127</v>
      </c>
      <c r="L179" s="40"/>
      <c r="M179" s="178" t="s">
        <v>19</v>
      </c>
      <c r="N179" s="179" t="s">
        <v>40</v>
      </c>
      <c r="O179" s="80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2" t="s">
        <v>128</v>
      </c>
      <c r="AT179" s="182" t="s">
        <v>123</v>
      </c>
      <c r="AU179" s="182" t="s">
        <v>69</v>
      </c>
      <c r="AY179" s="13" t="s">
        <v>129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3" t="s">
        <v>76</v>
      </c>
      <c r="BK179" s="183">
        <f>ROUND(I179*H179,2)</f>
        <v>0</v>
      </c>
      <c r="BL179" s="13" t="s">
        <v>128</v>
      </c>
      <c r="BM179" s="182" t="s">
        <v>276</v>
      </c>
    </row>
    <row r="180" s="2" customFormat="1">
      <c r="A180" s="34"/>
      <c r="B180" s="35"/>
      <c r="C180" s="36"/>
      <c r="D180" s="184" t="s">
        <v>130</v>
      </c>
      <c r="E180" s="36"/>
      <c r="F180" s="185" t="s">
        <v>275</v>
      </c>
      <c r="G180" s="36"/>
      <c r="H180" s="36"/>
      <c r="I180" s="186"/>
      <c r="J180" s="36"/>
      <c r="K180" s="36"/>
      <c r="L180" s="40"/>
      <c r="M180" s="187"/>
      <c r="N180" s="188"/>
      <c r="O180" s="80"/>
      <c r="P180" s="80"/>
      <c r="Q180" s="80"/>
      <c r="R180" s="80"/>
      <c r="S180" s="80"/>
      <c r="T180" s="81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130</v>
      </c>
      <c r="AU180" s="13" t="s">
        <v>69</v>
      </c>
    </row>
    <row r="181" s="2" customFormat="1">
      <c r="A181" s="34"/>
      <c r="B181" s="35"/>
      <c r="C181" s="36"/>
      <c r="D181" s="184" t="s">
        <v>131</v>
      </c>
      <c r="E181" s="36"/>
      <c r="F181" s="189" t="s">
        <v>277</v>
      </c>
      <c r="G181" s="36"/>
      <c r="H181" s="36"/>
      <c r="I181" s="186"/>
      <c r="J181" s="36"/>
      <c r="K181" s="36"/>
      <c r="L181" s="40"/>
      <c r="M181" s="187"/>
      <c r="N181" s="188"/>
      <c r="O181" s="80"/>
      <c r="P181" s="80"/>
      <c r="Q181" s="80"/>
      <c r="R181" s="80"/>
      <c r="S181" s="80"/>
      <c r="T181" s="81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131</v>
      </c>
      <c r="AU181" s="13" t="s">
        <v>69</v>
      </c>
    </row>
    <row r="182" s="2" customFormat="1" ht="21.75" customHeight="1">
      <c r="A182" s="34"/>
      <c r="B182" s="35"/>
      <c r="C182" s="171" t="s">
        <v>278</v>
      </c>
      <c r="D182" s="171" t="s">
        <v>123</v>
      </c>
      <c r="E182" s="172" t="s">
        <v>279</v>
      </c>
      <c r="F182" s="173" t="s">
        <v>280</v>
      </c>
      <c r="G182" s="174" t="s">
        <v>221</v>
      </c>
      <c r="H182" s="175">
        <v>160</v>
      </c>
      <c r="I182" s="176"/>
      <c r="J182" s="177">
        <f>ROUND(I182*H182,2)</f>
        <v>0</v>
      </c>
      <c r="K182" s="173" t="s">
        <v>127</v>
      </c>
      <c r="L182" s="40"/>
      <c r="M182" s="178" t="s">
        <v>19</v>
      </c>
      <c r="N182" s="179" t="s">
        <v>40</v>
      </c>
      <c r="O182" s="80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2" t="s">
        <v>128</v>
      </c>
      <c r="AT182" s="182" t="s">
        <v>123</v>
      </c>
      <c r="AU182" s="182" t="s">
        <v>69</v>
      </c>
      <c r="AY182" s="13" t="s">
        <v>129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3" t="s">
        <v>76</v>
      </c>
      <c r="BK182" s="183">
        <f>ROUND(I182*H182,2)</f>
        <v>0</v>
      </c>
      <c r="BL182" s="13" t="s">
        <v>128</v>
      </c>
      <c r="BM182" s="182" t="s">
        <v>281</v>
      </c>
    </row>
    <row r="183" s="2" customFormat="1">
      <c r="A183" s="34"/>
      <c r="B183" s="35"/>
      <c r="C183" s="36"/>
      <c r="D183" s="184" t="s">
        <v>130</v>
      </c>
      <c r="E183" s="36"/>
      <c r="F183" s="185" t="s">
        <v>280</v>
      </c>
      <c r="G183" s="36"/>
      <c r="H183" s="36"/>
      <c r="I183" s="186"/>
      <c r="J183" s="36"/>
      <c r="K183" s="36"/>
      <c r="L183" s="40"/>
      <c r="M183" s="187"/>
      <c r="N183" s="188"/>
      <c r="O183" s="80"/>
      <c r="P183" s="80"/>
      <c r="Q183" s="80"/>
      <c r="R183" s="80"/>
      <c r="S183" s="80"/>
      <c r="T183" s="81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130</v>
      </c>
      <c r="AU183" s="13" t="s">
        <v>69</v>
      </c>
    </row>
    <row r="184" s="2" customFormat="1">
      <c r="A184" s="34"/>
      <c r="B184" s="35"/>
      <c r="C184" s="36"/>
      <c r="D184" s="184" t="s">
        <v>131</v>
      </c>
      <c r="E184" s="36"/>
      <c r="F184" s="189" t="s">
        <v>282</v>
      </c>
      <c r="G184" s="36"/>
      <c r="H184" s="36"/>
      <c r="I184" s="186"/>
      <c r="J184" s="36"/>
      <c r="K184" s="36"/>
      <c r="L184" s="40"/>
      <c r="M184" s="187"/>
      <c r="N184" s="188"/>
      <c r="O184" s="80"/>
      <c r="P184" s="80"/>
      <c r="Q184" s="80"/>
      <c r="R184" s="80"/>
      <c r="S184" s="80"/>
      <c r="T184" s="81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131</v>
      </c>
      <c r="AU184" s="13" t="s">
        <v>69</v>
      </c>
    </row>
    <row r="185" s="2" customFormat="1" ht="21.75" customHeight="1">
      <c r="A185" s="34"/>
      <c r="B185" s="35"/>
      <c r="C185" s="171" t="s">
        <v>208</v>
      </c>
      <c r="D185" s="171" t="s">
        <v>123</v>
      </c>
      <c r="E185" s="172" t="s">
        <v>283</v>
      </c>
      <c r="F185" s="173" t="s">
        <v>284</v>
      </c>
      <c r="G185" s="174" t="s">
        <v>221</v>
      </c>
      <c r="H185" s="175">
        <v>160</v>
      </c>
      <c r="I185" s="176"/>
      <c r="J185" s="177">
        <f>ROUND(I185*H185,2)</f>
        <v>0</v>
      </c>
      <c r="K185" s="173" t="s">
        <v>127</v>
      </c>
      <c r="L185" s="40"/>
      <c r="M185" s="178" t="s">
        <v>19</v>
      </c>
      <c r="N185" s="179" t="s">
        <v>40</v>
      </c>
      <c r="O185" s="80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2" t="s">
        <v>128</v>
      </c>
      <c r="AT185" s="182" t="s">
        <v>123</v>
      </c>
      <c r="AU185" s="182" t="s">
        <v>69</v>
      </c>
      <c r="AY185" s="13" t="s">
        <v>129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3" t="s">
        <v>76</v>
      </c>
      <c r="BK185" s="183">
        <f>ROUND(I185*H185,2)</f>
        <v>0</v>
      </c>
      <c r="BL185" s="13" t="s">
        <v>128</v>
      </c>
      <c r="BM185" s="182" t="s">
        <v>285</v>
      </c>
    </row>
    <row r="186" s="2" customFormat="1">
      <c r="A186" s="34"/>
      <c r="B186" s="35"/>
      <c r="C186" s="36"/>
      <c r="D186" s="184" t="s">
        <v>130</v>
      </c>
      <c r="E186" s="36"/>
      <c r="F186" s="185" t="s">
        <v>284</v>
      </c>
      <c r="G186" s="36"/>
      <c r="H186" s="36"/>
      <c r="I186" s="186"/>
      <c r="J186" s="36"/>
      <c r="K186" s="36"/>
      <c r="L186" s="40"/>
      <c r="M186" s="187"/>
      <c r="N186" s="188"/>
      <c r="O186" s="80"/>
      <c r="P186" s="80"/>
      <c r="Q186" s="80"/>
      <c r="R186" s="80"/>
      <c r="S186" s="80"/>
      <c r="T186" s="81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130</v>
      </c>
      <c r="AU186" s="13" t="s">
        <v>69</v>
      </c>
    </row>
    <row r="187" s="2" customFormat="1">
      <c r="A187" s="34"/>
      <c r="B187" s="35"/>
      <c r="C187" s="36"/>
      <c r="D187" s="184" t="s">
        <v>131</v>
      </c>
      <c r="E187" s="36"/>
      <c r="F187" s="189" t="s">
        <v>282</v>
      </c>
      <c r="G187" s="36"/>
      <c r="H187" s="36"/>
      <c r="I187" s="186"/>
      <c r="J187" s="36"/>
      <c r="K187" s="36"/>
      <c r="L187" s="40"/>
      <c r="M187" s="187"/>
      <c r="N187" s="188"/>
      <c r="O187" s="80"/>
      <c r="P187" s="80"/>
      <c r="Q187" s="80"/>
      <c r="R187" s="80"/>
      <c r="S187" s="80"/>
      <c r="T187" s="81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131</v>
      </c>
      <c r="AU187" s="13" t="s">
        <v>69</v>
      </c>
    </row>
    <row r="188" s="2" customFormat="1" ht="16.5" customHeight="1">
      <c r="A188" s="34"/>
      <c r="B188" s="35"/>
      <c r="C188" s="171" t="s">
        <v>286</v>
      </c>
      <c r="D188" s="171" t="s">
        <v>123</v>
      </c>
      <c r="E188" s="172" t="s">
        <v>287</v>
      </c>
      <c r="F188" s="173" t="s">
        <v>288</v>
      </c>
      <c r="G188" s="174" t="s">
        <v>140</v>
      </c>
      <c r="H188" s="175">
        <v>0.080000000000000002</v>
      </c>
      <c r="I188" s="176"/>
      <c r="J188" s="177">
        <f>ROUND(I188*H188,2)</f>
        <v>0</v>
      </c>
      <c r="K188" s="173" t="s">
        <v>127</v>
      </c>
      <c r="L188" s="40"/>
      <c r="M188" s="178" t="s">
        <v>19</v>
      </c>
      <c r="N188" s="179" t="s">
        <v>40</v>
      </c>
      <c r="O188" s="80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2" t="s">
        <v>128</v>
      </c>
      <c r="AT188" s="182" t="s">
        <v>123</v>
      </c>
      <c r="AU188" s="182" t="s">
        <v>69</v>
      </c>
      <c r="AY188" s="13" t="s">
        <v>129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3" t="s">
        <v>76</v>
      </c>
      <c r="BK188" s="183">
        <f>ROUND(I188*H188,2)</f>
        <v>0</v>
      </c>
      <c r="BL188" s="13" t="s">
        <v>128</v>
      </c>
      <c r="BM188" s="182" t="s">
        <v>289</v>
      </c>
    </row>
    <row r="189" s="2" customFormat="1">
      <c r="A189" s="34"/>
      <c r="B189" s="35"/>
      <c r="C189" s="36"/>
      <c r="D189" s="184" t="s">
        <v>130</v>
      </c>
      <c r="E189" s="36"/>
      <c r="F189" s="185" t="s">
        <v>288</v>
      </c>
      <c r="G189" s="36"/>
      <c r="H189" s="36"/>
      <c r="I189" s="186"/>
      <c r="J189" s="36"/>
      <c r="K189" s="36"/>
      <c r="L189" s="40"/>
      <c r="M189" s="187"/>
      <c r="N189" s="188"/>
      <c r="O189" s="80"/>
      <c r="P189" s="80"/>
      <c r="Q189" s="80"/>
      <c r="R189" s="80"/>
      <c r="S189" s="80"/>
      <c r="T189" s="81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130</v>
      </c>
      <c r="AU189" s="13" t="s">
        <v>69</v>
      </c>
    </row>
    <row r="190" s="2" customFormat="1">
      <c r="A190" s="34"/>
      <c r="B190" s="35"/>
      <c r="C190" s="36"/>
      <c r="D190" s="184" t="s">
        <v>131</v>
      </c>
      <c r="E190" s="36"/>
      <c r="F190" s="189" t="s">
        <v>290</v>
      </c>
      <c r="G190" s="36"/>
      <c r="H190" s="36"/>
      <c r="I190" s="186"/>
      <c r="J190" s="36"/>
      <c r="K190" s="36"/>
      <c r="L190" s="40"/>
      <c r="M190" s="187"/>
      <c r="N190" s="188"/>
      <c r="O190" s="80"/>
      <c r="P190" s="80"/>
      <c r="Q190" s="80"/>
      <c r="R190" s="80"/>
      <c r="S190" s="80"/>
      <c r="T190" s="81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131</v>
      </c>
      <c r="AU190" s="13" t="s">
        <v>69</v>
      </c>
    </row>
    <row r="191" s="2" customFormat="1" ht="16.5" customHeight="1">
      <c r="A191" s="34"/>
      <c r="B191" s="35"/>
      <c r="C191" s="171" t="s">
        <v>213</v>
      </c>
      <c r="D191" s="171" t="s">
        <v>123</v>
      </c>
      <c r="E191" s="172" t="s">
        <v>291</v>
      </c>
      <c r="F191" s="173" t="s">
        <v>292</v>
      </c>
      <c r="G191" s="174" t="s">
        <v>135</v>
      </c>
      <c r="H191" s="175">
        <v>30</v>
      </c>
      <c r="I191" s="176"/>
      <c r="J191" s="177">
        <f>ROUND(I191*H191,2)</f>
        <v>0</v>
      </c>
      <c r="K191" s="173" t="s">
        <v>127</v>
      </c>
      <c r="L191" s="40"/>
      <c r="M191" s="178" t="s">
        <v>19</v>
      </c>
      <c r="N191" s="179" t="s">
        <v>40</v>
      </c>
      <c r="O191" s="80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2" t="s">
        <v>128</v>
      </c>
      <c r="AT191" s="182" t="s">
        <v>123</v>
      </c>
      <c r="AU191" s="182" t="s">
        <v>69</v>
      </c>
      <c r="AY191" s="13" t="s">
        <v>129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3" t="s">
        <v>76</v>
      </c>
      <c r="BK191" s="183">
        <f>ROUND(I191*H191,2)</f>
        <v>0</v>
      </c>
      <c r="BL191" s="13" t="s">
        <v>128</v>
      </c>
      <c r="BM191" s="182" t="s">
        <v>293</v>
      </c>
    </row>
    <row r="192" s="2" customFormat="1">
      <c r="A192" s="34"/>
      <c r="B192" s="35"/>
      <c r="C192" s="36"/>
      <c r="D192" s="184" t="s">
        <v>130</v>
      </c>
      <c r="E192" s="36"/>
      <c r="F192" s="185" t="s">
        <v>292</v>
      </c>
      <c r="G192" s="36"/>
      <c r="H192" s="36"/>
      <c r="I192" s="186"/>
      <c r="J192" s="36"/>
      <c r="K192" s="36"/>
      <c r="L192" s="40"/>
      <c r="M192" s="187"/>
      <c r="N192" s="188"/>
      <c r="O192" s="80"/>
      <c r="P192" s="80"/>
      <c r="Q192" s="80"/>
      <c r="R192" s="80"/>
      <c r="S192" s="80"/>
      <c r="T192" s="81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130</v>
      </c>
      <c r="AU192" s="13" t="s">
        <v>69</v>
      </c>
    </row>
    <row r="193" s="2" customFormat="1">
      <c r="A193" s="34"/>
      <c r="B193" s="35"/>
      <c r="C193" s="36"/>
      <c r="D193" s="184" t="s">
        <v>131</v>
      </c>
      <c r="E193" s="36"/>
      <c r="F193" s="189" t="s">
        <v>294</v>
      </c>
      <c r="G193" s="36"/>
      <c r="H193" s="36"/>
      <c r="I193" s="186"/>
      <c r="J193" s="36"/>
      <c r="K193" s="36"/>
      <c r="L193" s="40"/>
      <c r="M193" s="187"/>
      <c r="N193" s="188"/>
      <c r="O193" s="80"/>
      <c r="P193" s="80"/>
      <c r="Q193" s="80"/>
      <c r="R193" s="80"/>
      <c r="S193" s="80"/>
      <c r="T193" s="81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131</v>
      </c>
      <c r="AU193" s="13" t="s">
        <v>69</v>
      </c>
    </row>
    <row r="194" s="2" customFormat="1" ht="16.5" customHeight="1">
      <c r="A194" s="34"/>
      <c r="B194" s="35"/>
      <c r="C194" s="171" t="s">
        <v>295</v>
      </c>
      <c r="D194" s="171" t="s">
        <v>123</v>
      </c>
      <c r="E194" s="172" t="s">
        <v>195</v>
      </c>
      <c r="F194" s="173" t="s">
        <v>196</v>
      </c>
      <c r="G194" s="174" t="s">
        <v>197</v>
      </c>
      <c r="H194" s="175">
        <v>8.1600000000000001</v>
      </c>
      <c r="I194" s="176"/>
      <c r="J194" s="177">
        <f>ROUND(I194*H194,2)</f>
        <v>0</v>
      </c>
      <c r="K194" s="173" t="s">
        <v>127</v>
      </c>
      <c r="L194" s="40"/>
      <c r="M194" s="178" t="s">
        <v>19</v>
      </c>
      <c r="N194" s="179" t="s">
        <v>40</v>
      </c>
      <c r="O194" s="80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2" t="s">
        <v>128</v>
      </c>
      <c r="AT194" s="182" t="s">
        <v>123</v>
      </c>
      <c r="AU194" s="182" t="s">
        <v>69</v>
      </c>
      <c r="AY194" s="13" t="s">
        <v>129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3" t="s">
        <v>76</v>
      </c>
      <c r="BK194" s="183">
        <f>ROUND(I194*H194,2)</f>
        <v>0</v>
      </c>
      <c r="BL194" s="13" t="s">
        <v>128</v>
      </c>
      <c r="BM194" s="182" t="s">
        <v>296</v>
      </c>
    </row>
    <row r="195" s="2" customFormat="1">
      <c r="A195" s="34"/>
      <c r="B195" s="35"/>
      <c r="C195" s="36"/>
      <c r="D195" s="184" t="s">
        <v>130</v>
      </c>
      <c r="E195" s="36"/>
      <c r="F195" s="185" t="s">
        <v>196</v>
      </c>
      <c r="G195" s="36"/>
      <c r="H195" s="36"/>
      <c r="I195" s="186"/>
      <c r="J195" s="36"/>
      <c r="K195" s="36"/>
      <c r="L195" s="40"/>
      <c r="M195" s="187"/>
      <c r="N195" s="188"/>
      <c r="O195" s="80"/>
      <c r="P195" s="80"/>
      <c r="Q195" s="80"/>
      <c r="R195" s="80"/>
      <c r="S195" s="80"/>
      <c r="T195" s="81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130</v>
      </c>
      <c r="AU195" s="13" t="s">
        <v>69</v>
      </c>
    </row>
    <row r="196" s="2" customFormat="1">
      <c r="A196" s="34"/>
      <c r="B196" s="35"/>
      <c r="C196" s="36"/>
      <c r="D196" s="184" t="s">
        <v>131</v>
      </c>
      <c r="E196" s="36"/>
      <c r="F196" s="189" t="s">
        <v>297</v>
      </c>
      <c r="G196" s="36"/>
      <c r="H196" s="36"/>
      <c r="I196" s="186"/>
      <c r="J196" s="36"/>
      <c r="K196" s="36"/>
      <c r="L196" s="40"/>
      <c r="M196" s="187"/>
      <c r="N196" s="188"/>
      <c r="O196" s="80"/>
      <c r="P196" s="80"/>
      <c r="Q196" s="80"/>
      <c r="R196" s="80"/>
      <c r="S196" s="80"/>
      <c r="T196" s="81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131</v>
      </c>
      <c r="AU196" s="13" t="s">
        <v>69</v>
      </c>
    </row>
    <row r="197" s="2" customFormat="1" ht="16.5" customHeight="1">
      <c r="A197" s="34"/>
      <c r="B197" s="35"/>
      <c r="C197" s="190" t="s">
        <v>217</v>
      </c>
      <c r="D197" s="190" t="s">
        <v>205</v>
      </c>
      <c r="E197" s="191" t="s">
        <v>206</v>
      </c>
      <c r="F197" s="192" t="s">
        <v>207</v>
      </c>
      <c r="G197" s="193" t="s">
        <v>151</v>
      </c>
      <c r="H197" s="194">
        <v>16.606000000000002</v>
      </c>
      <c r="I197" s="195"/>
      <c r="J197" s="196">
        <f>ROUND(I197*H197,2)</f>
        <v>0</v>
      </c>
      <c r="K197" s="192" t="s">
        <v>127</v>
      </c>
      <c r="L197" s="197"/>
      <c r="M197" s="198" t="s">
        <v>19</v>
      </c>
      <c r="N197" s="199" t="s">
        <v>40</v>
      </c>
      <c r="O197" s="80"/>
      <c r="P197" s="180">
        <f>O197*H197</f>
        <v>0</v>
      </c>
      <c r="Q197" s="180">
        <v>1</v>
      </c>
      <c r="R197" s="180">
        <f>Q197*H197</f>
        <v>16.606000000000002</v>
      </c>
      <c r="S197" s="180">
        <v>0</v>
      </c>
      <c r="T197" s="18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2" t="s">
        <v>146</v>
      </c>
      <c r="AT197" s="182" t="s">
        <v>205</v>
      </c>
      <c r="AU197" s="182" t="s">
        <v>69</v>
      </c>
      <c r="AY197" s="13" t="s">
        <v>129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3" t="s">
        <v>76</v>
      </c>
      <c r="BK197" s="183">
        <f>ROUND(I197*H197,2)</f>
        <v>0</v>
      </c>
      <c r="BL197" s="13" t="s">
        <v>128</v>
      </c>
      <c r="BM197" s="182" t="s">
        <v>298</v>
      </c>
    </row>
    <row r="198" s="2" customFormat="1">
      <c r="A198" s="34"/>
      <c r="B198" s="35"/>
      <c r="C198" s="36"/>
      <c r="D198" s="184" t="s">
        <v>130</v>
      </c>
      <c r="E198" s="36"/>
      <c r="F198" s="185" t="s">
        <v>207</v>
      </c>
      <c r="G198" s="36"/>
      <c r="H198" s="36"/>
      <c r="I198" s="186"/>
      <c r="J198" s="36"/>
      <c r="K198" s="36"/>
      <c r="L198" s="40"/>
      <c r="M198" s="187"/>
      <c r="N198" s="188"/>
      <c r="O198" s="80"/>
      <c r="P198" s="80"/>
      <c r="Q198" s="80"/>
      <c r="R198" s="80"/>
      <c r="S198" s="80"/>
      <c r="T198" s="81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130</v>
      </c>
      <c r="AU198" s="13" t="s">
        <v>69</v>
      </c>
    </row>
    <row r="199" s="2" customFormat="1">
      <c r="A199" s="34"/>
      <c r="B199" s="35"/>
      <c r="C199" s="36"/>
      <c r="D199" s="184" t="s">
        <v>131</v>
      </c>
      <c r="E199" s="36"/>
      <c r="F199" s="189" t="s">
        <v>299</v>
      </c>
      <c r="G199" s="36"/>
      <c r="H199" s="36"/>
      <c r="I199" s="186"/>
      <c r="J199" s="36"/>
      <c r="K199" s="36"/>
      <c r="L199" s="40"/>
      <c r="M199" s="187"/>
      <c r="N199" s="188"/>
      <c r="O199" s="80"/>
      <c r="P199" s="80"/>
      <c r="Q199" s="80"/>
      <c r="R199" s="80"/>
      <c r="S199" s="80"/>
      <c r="T199" s="81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131</v>
      </c>
      <c r="AU199" s="13" t="s">
        <v>69</v>
      </c>
    </row>
    <row r="200" s="2" customFormat="1" ht="16.5" customHeight="1">
      <c r="A200" s="34"/>
      <c r="B200" s="35"/>
      <c r="C200" s="190" t="s">
        <v>300</v>
      </c>
      <c r="D200" s="190" t="s">
        <v>205</v>
      </c>
      <c r="E200" s="191" t="s">
        <v>301</v>
      </c>
      <c r="F200" s="192" t="s">
        <v>302</v>
      </c>
      <c r="G200" s="193" t="s">
        <v>151</v>
      </c>
      <c r="H200" s="194">
        <v>5.5499999999999998</v>
      </c>
      <c r="I200" s="195"/>
      <c r="J200" s="196">
        <f>ROUND(I200*H200,2)</f>
        <v>0</v>
      </c>
      <c r="K200" s="192" t="s">
        <v>127</v>
      </c>
      <c r="L200" s="197"/>
      <c r="M200" s="198" t="s">
        <v>19</v>
      </c>
      <c r="N200" s="199" t="s">
        <v>40</v>
      </c>
      <c r="O200" s="80"/>
      <c r="P200" s="180">
        <f>O200*H200</f>
        <v>0</v>
      </c>
      <c r="Q200" s="180">
        <v>1</v>
      </c>
      <c r="R200" s="180">
        <f>Q200*H200</f>
        <v>5.5499999999999998</v>
      </c>
      <c r="S200" s="180">
        <v>0</v>
      </c>
      <c r="T200" s="18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2" t="s">
        <v>146</v>
      </c>
      <c r="AT200" s="182" t="s">
        <v>205</v>
      </c>
      <c r="AU200" s="182" t="s">
        <v>69</v>
      </c>
      <c r="AY200" s="13" t="s">
        <v>129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3" t="s">
        <v>76</v>
      </c>
      <c r="BK200" s="183">
        <f>ROUND(I200*H200,2)</f>
        <v>0</v>
      </c>
      <c r="BL200" s="13" t="s">
        <v>128</v>
      </c>
      <c r="BM200" s="182" t="s">
        <v>303</v>
      </c>
    </row>
    <row r="201" s="2" customFormat="1">
      <c r="A201" s="34"/>
      <c r="B201" s="35"/>
      <c r="C201" s="36"/>
      <c r="D201" s="184" t="s">
        <v>130</v>
      </c>
      <c r="E201" s="36"/>
      <c r="F201" s="185" t="s">
        <v>302</v>
      </c>
      <c r="G201" s="36"/>
      <c r="H201" s="36"/>
      <c r="I201" s="186"/>
      <c r="J201" s="36"/>
      <c r="K201" s="36"/>
      <c r="L201" s="40"/>
      <c r="M201" s="187"/>
      <c r="N201" s="188"/>
      <c r="O201" s="80"/>
      <c r="P201" s="80"/>
      <c r="Q201" s="80"/>
      <c r="R201" s="80"/>
      <c r="S201" s="80"/>
      <c r="T201" s="81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130</v>
      </c>
      <c r="AU201" s="13" t="s">
        <v>69</v>
      </c>
    </row>
    <row r="202" s="2" customFormat="1">
      <c r="A202" s="34"/>
      <c r="B202" s="35"/>
      <c r="C202" s="36"/>
      <c r="D202" s="184" t="s">
        <v>131</v>
      </c>
      <c r="E202" s="36"/>
      <c r="F202" s="189" t="s">
        <v>304</v>
      </c>
      <c r="G202" s="36"/>
      <c r="H202" s="36"/>
      <c r="I202" s="186"/>
      <c r="J202" s="36"/>
      <c r="K202" s="36"/>
      <c r="L202" s="40"/>
      <c r="M202" s="187"/>
      <c r="N202" s="188"/>
      <c r="O202" s="80"/>
      <c r="P202" s="80"/>
      <c r="Q202" s="80"/>
      <c r="R202" s="80"/>
      <c r="S202" s="80"/>
      <c r="T202" s="81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131</v>
      </c>
      <c r="AU202" s="13" t="s">
        <v>69</v>
      </c>
    </row>
    <row r="203" s="2" customFormat="1" ht="33" customHeight="1">
      <c r="A203" s="34"/>
      <c r="B203" s="35"/>
      <c r="C203" s="171" t="s">
        <v>222</v>
      </c>
      <c r="D203" s="171" t="s">
        <v>123</v>
      </c>
      <c r="E203" s="172" t="s">
        <v>215</v>
      </c>
      <c r="F203" s="173" t="s">
        <v>216</v>
      </c>
      <c r="G203" s="174" t="s">
        <v>151</v>
      </c>
      <c r="H203" s="175">
        <v>22.155999999999999</v>
      </c>
      <c r="I203" s="176"/>
      <c r="J203" s="177">
        <f>ROUND(I203*H203,2)</f>
        <v>0</v>
      </c>
      <c r="K203" s="173" t="s">
        <v>127</v>
      </c>
      <c r="L203" s="40"/>
      <c r="M203" s="178" t="s">
        <v>19</v>
      </c>
      <c r="N203" s="179" t="s">
        <v>40</v>
      </c>
      <c r="O203" s="80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2" t="s">
        <v>128</v>
      </c>
      <c r="AT203" s="182" t="s">
        <v>123</v>
      </c>
      <c r="AU203" s="182" t="s">
        <v>69</v>
      </c>
      <c r="AY203" s="13" t="s">
        <v>129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3" t="s">
        <v>76</v>
      </c>
      <c r="BK203" s="183">
        <f>ROUND(I203*H203,2)</f>
        <v>0</v>
      </c>
      <c r="BL203" s="13" t="s">
        <v>128</v>
      </c>
      <c r="BM203" s="182" t="s">
        <v>305</v>
      </c>
    </row>
    <row r="204" s="2" customFormat="1">
      <c r="A204" s="34"/>
      <c r="B204" s="35"/>
      <c r="C204" s="36"/>
      <c r="D204" s="184" t="s">
        <v>130</v>
      </c>
      <c r="E204" s="36"/>
      <c r="F204" s="185" t="s">
        <v>216</v>
      </c>
      <c r="G204" s="36"/>
      <c r="H204" s="36"/>
      <c r="I204" s="186"/>
      <c r="J204" s="36"/>
      <c r="K204" s="36"/>
      <c r="L204" s="40"/>
      <c r="M204" s="187"/>
      <c r="N204" s="188"/>
      <c r="O204" s="80"/>
      <c r="P204" s="80"/>
      <c r="Q204" s="80"/>
      <c r="R204" s="80"/>
      <c r="S204" s="80"/>
      <c r="T204" s="81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130</v>
      </c>
      <c r="AU204" s="13" t="s">
        <v>69</v>
      </c>
    </row>
    <row r="205" s="2" customFormat="1">
      <c r="A205" s="34"/>
      <c r="B205" s="35"/>
      <c r="C205" s="36"/>
      <c r="D205" s="184" t="s">
        <v>131</v>
      </c>
      <c r="E205" s="36"/>
      <c r="F205" s="189" t="s">
        <v>218</v>
      </c>
      <c r="G205" s="36"/>
      <c r="H205" s="36"/>
      <c r="I205" s="186"/>
      <c r="J205" s="36"/>
      <c r="K205" s="36"/>
      <c r="L205" s="40"/>
      <c r="M205" s="187"/>
      <c r="N205" s="188"/>
      <c r="O205" s="80"/>
      <c r="P205" s="80"/>
      <c r="Q205" s="80"/>
      <c r="R205" s="80"/>
      <c r="S205" s="80"/>
      <c r="T205" s="81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131</v>
      </c>
      <c r="AU205" s="13" t="s">
        <v>69</v>
      </c>
    </row>
    <row r="206" s="2" customFormat="1" ht="16.5" customHeight="1">
      <c r="A206" s="34"/>
      <c r="B206" s="35"/>
      <c r="C206" s="171" t="s">
        <v>306</v>
      </c>
      <c r="D206" s="171" t="s">
        <v>123</v>
      </c>
      <c r="E206" s="172" t="s">
        <v>307</v>
      </c>
      <c r="F206" s="173" t="s">
        <v>308</v>
      </c>
      <c r="G206" s="174" t="s">
        <v>151</v>
      </c>
      <c r="H206" s="175">
        <v>1.2</v>
      </c>
      <c r="I206" s="176"/>
      <c r="J206" s="177">
        <f>ROUND(I206*H206,2)</f>
        <v>0</v>
      </c>
      <c r="K206" s="173" t="s">
        <v>127</v>
      </c>
      <c r="L206" s="40"/>
      <c r="M206" s="178" t="s">
        <v>19</v>
      </c>
      <c r="N206" s="179" t="s">
        <v>40</v>
      </c>
      <c r="O206" s="80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2" t="s">
        <v>128</v>
      </c>
      <c r="AT206" s="182" t="s">
        <v>123</v>
      </c>
      <c r="AU206" s="182" t="s">
        <v>69</v>
      </c>
      <c r="AY206" s="13" t="s">
        <v>129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3" t="s">
        <v>76</v>
      </c>
      <c r="BK206" s="183">
        <f>ROUND(I206*H206,2)</f>
        <v>0</v>
      </c>
      <c r="BL206" s="13" t="s">
        <v>128</v>
      </c>
      <c r="BM206" s="182" t="s">
        <v>309</v>
      </c>
    </row>
    <row r="207" s="2" customFormat="1">
      <c r="A207" s="34"/>
      <c r="B207" s="35"/>
      <c r="C207" s="36"/>
      <c r="D207" s="184" t="s">
        <v>130</v>
      </c>
      <c r="E207" s="36"/>
      <c r="F207" s="185" t="s">
        <v>308</v>
      </c>
      <c r="G207" s="36"/>
      <c r="H207" s="36"/>
      <c r="I207" s="186"/>
      <c r="J207" s="36"/>
      <c r="K207" s="36"/>
      <c r="L207" s="40"/>
      <c r="M207" s="187"/>
      <c r="N207" s="188"/>
      <c r="O207" s="80"/>
      <c r="P207" s="80"/>
      <c r="Q207" s="80"/>
      <c r="R207" s="80"/>
      <c r="S207" s="80"/>
      <c r="T207" s="81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130</v>
      </c>
      <c r="AU207" s="13" t="s">
        <v>69</v>
      </c>
    </row>
    <row r="208" s="2" customFormat="1">
      <c r="A208" s="34"/>
      <c r="B208" s="35"/>
      <c r="C208" s="36"/>
      <c r="D208" s="184" t="s">
        <v>131</v>
      </c>
      <c r="E208" s="36"/>
      <c r="F208" s="189" t="s">
        <v>310</v>
      </c>
      <c r="G208" s="36"/>
      <c r="H208" s="36"/>
      <c r="I208" s="186"/>
      <c r="J208" s="36"/>
      <c r="K208" s="36"/>
      <c r="L208" s="40"/>
      <c r="M208" s="187"/>
      <c r="N208" s="188"/>
      <c r="O208" s="80"/>
      <c r="P208" s="80"/>
      <c r="Q208" s="80"/>
      <c r="R208" s="80"/>
      <c r="S208" s="80"/>
      <c r="T208" s="81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131</v>
      </c>
      <c r="AU208" s="13" t="s">
        <v>69</v>
      </c>
    </row>
    <row r="209" s="2" customFormat="1" ht="37.8" customHeight="1">
      <c r="A209" s="34"/>
      <c r="B209" s="35"/>
      <c r="C209" s="171" t="s">
        <v>227</v>
      </c>
      <c r="D209" s="171" t="s">
        <v>123</v>
      </c>
      <c r="E209" s="172" t="s">
        <v>311</v>
      </c>
      <c r="F209" s="173" t="s">
        <v>312</v>
      </c>
      <c r="G209" s="174" t="s">
        <v>135</v>
      </c>
      <c r="H209" s="175">
        <v>1</v>
      </c>
      <c r="I209" s="176"/>
      <c r="J209" s="177">
        <f>ROUND(I209*H209,2)</f>
        <v>0</v>
      </c>
      <c r="K209" s="173" t="s">
        <v>127</v>
      </c>
      <c r="L209" s="40"/>
      <c r="M209" s="178" t="s">
        <v>19</v>
      </c>
      <c r="N209" s="179" t="s">
        <v>40</v>
      </c>
      <c r="O209" s="80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2" t="s">
        <v>128</v>
      </c>
      <c r="AT209" s="182" t="s">
        <v>123</v>
      </c>
      <c r="AU209" s="182" t="s">
        <v>69</v>
      </c>
      <c r="AY209" s="13" t="s">
        <v>129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3" t="s">
        <v>76</v>
      </c>
      <c r="BK209" s="183">
        <f>ROUND(I209*H209,2)</f>
        <v>0</v>
      </c>
      <c r="BL209" s="13" t="s">
        <v>128</v>
      </c>
      <c r="BM209" s="182" t="s">
        <v>313</v>
      </c>
    </row>
    <row r="210" s="2" customFormat="1">
      <c r="A210" s="34"/>
      <c r="B210" s="35"/>
      <c r="C210" s="36"/>
      <c r="D210" s="184" t="s">
        <v>130</v>
      </c>
      <c r="E210" s="36"/>
      <c r="F210" s="185" t="s">
        <v>312</v>
      </c>
      <c r="G210" s="36"/>
      <c r="H210" s="36"/>
      <c r="I210" s="186"/>
      <c r="J210" s="36"/>
      <c r="K210" s="36"/>
      <c r="L210" s="40"/>
      <c r="M210" s="187"/>
      <c r="N210" s="188"/>
      <c r="O210" s="80"/>
      <c r="P210" s="80"/>
      <c r="Q210" s="80"/>
      <c r="R210" s="80"/>
      <c r="S210" s="80"/>
      <c r="T210" s="81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130</v>
      </c>
      <c r="AU210" s="13" t="s">
        <v>69</v>
      </c>
    </row>
    <row r="211" s="2" customFormat="1" ht="16.5" customHeight="1">
      <c r="A211" s="34"/>
      <c r="B211" s="35"/>
      <c r="C211" s="171" t="s">
        <v>314</v>
      </c>
      <c r="D211" s="171" t="s">
        <v>123</v>
      </c>
      <c r="E211" s="172" t="s">
        <v>315</v>
      </c>
      <c r="F211" s="173" t="s">
        <v>316</v>
      </c>
      <c r="G211" s="174" t="s">
        <v>151</v>
      </c>
      <c r="H211" s="175">
        <v>1.2</v>
      </c>
      <c r="I211" s="176"/>
      <c r="J211" s="177">
        <f>ROUND(I211*H211,2)</f>
        <v>0</v>
      </c>
      <c r="K211" s="173" t="s">
        <v>127</v>
      </c>
      <c r="L211" s="40"/>
      <c r="M211" s="178" t="s">
        <v>19</v>
      </c>
      <c r="N211" s="179" t="s">
        <v>40</v>
      </c>
      <c r="O211" s="80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2" t="s">
        <v>128</v>
      </c>
      <c r="AT211" s="182" t="s">
        <v>123</v>
      </c>
      <c r="AU211" s="182" t="s">
        <v>69</v>
      </c>
      <c r="AY211" s="13" t="s">
        <v>129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3" t="s">
        <v>76</v>
      </c>
      <c r="BK211" s="183">
        <f>ROUND(I211*H211,2)</f>
        <v>0</v>
      </c>
      <c r="BL211" s="13" t="s">
        <v>128</v>
      </c>
      <c r="BM211" s="182" t="s">
        <v>317</v>
      </c>
    </row>
    <row r="212" s="2" customFormat="1">
      <c r="A212" s="34"/>
      <c r="B212" s="35"/>
      <c r="C212" s="36"/>
      <c r="D212" s="184" t="s">
        <v>130</v>
      </c>
      <c r="E212" s="36"/>
      <c r="F212" s="185" t="s">
        <v>316</v>
      </c>
      <c r="G212" s="36"/>
      <c r="H212" s="36"/>
      <c r="I212" s="186"/>
      <c r="J212" s="36"/>
      <c r="K212" s="36"/>
      <c r="L212" s="40"/>
      <c r="M212" s="187"/>
      <c r="N212" s="188"/>
      <c r="O212" s="80"/>
      <c r="P212" s="80"/>
      <c r="Q212" s="80"/>
      <c r="R212" s="80"/>
      <c r="S212" s="80"/>
      <c r="T212" s="81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130</v>
      </c>
      <c r="AU212" s="13" t="s">
        <v>69</v>
      </c>
    </row>
    <row r="213" s="2" customFormat="1">
      <c r="A213" s="34"/>
      <c r="B213" s="35"/>
      <c r="C213" s="36"/>
      <c r="D213" s="184" t="s">
        <v>131</v>
      </c>
      <c r="E213" s="36"/>
      <c r="F213" s="189" t="s">
        <v>318</v>
      </c>
      <c r="G213" s="36"/>
      <c r="H213" s="36"/>
      <c r="I213" s="186"/>
      <c r="J213" s="36"/>
      <c r="K213" s="36"/>
      <c r="L213" s="40"/>
      <c r="M213" s="187"/>
      <c r="N213" s="188"/>
      <c r="O213" s="80"/>
      <c r="P213" s="80"/>
      <c r="Q213" s="80"/>
      <c r="R213" s="80"/>
      <c r="S213" s="80"/>
      <c r="T213" s="81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131</v>
      </c>
      <c r="AU213" s="13" t="s">
        <v>69</v>
      </c>
    </row>
    <row r="214" s="2" customFormat="1" ht="16.5" customHeight="1">
      <c r="A214" s="34"/>
      <c r="B214" s="35"/>
      <c r="C214" s="171" t="s">
        <v>232</v>
      </c>
      <c r="D214" s="171" t="s">
        <v>123</v>
      </c>
      <c r="E214" s="172" t="s">
        <v>181</v>
      </c>
      <c r="F214" s="173" t="s">
        <v>182</v>
      </c>
      <c r="G214" s="174" t="s">
        <v>151</v>
      </c>
      <c r="H214" s="175">
        <v>0.73699999999999999</v>
      </c>
      <c r="I214" s="176"/>
      <c r="J214" s="177">
        <f>ROUND(I214*H214,2)</f>
        <v>0</v>
      </c>
      <c r="K214" s="173" t="s">
        <v>127</v>
      </c>
      <c r="L214" s="40"/>
      <c r="M214" s="178" t="s">
        <v>19</v>
      </c>
      <c r="N214" s="179" t="s">
        <v>40</v>
      </c>
      <c r="O214" s="80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2" t="s">
        <v>128</v>
      </c>
      <c r="AT214" s="182" t="s">
        <v>123</v>
      </c>
      <c r="AU214" s="182" t="s">
        <v>69</v>
      </c>
      <c r="AY214" s="13" t="s">
        <v>129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3" t="s">
        <v>76</v>
      </c>
      <c r="BK214" s="183">
        <f>ROUND(I214*H214,2)</f>
        <v>0</v>
      </c>
      <c r="BL214" s="13" t="s">
        <v>128</v>
      </c>
      <c r="BM214" s="182" t="s">
        <v>319</v>
      </c>
    </row>
    <row r="215" s="2" customFormat="1">
      <c r="A215" s="34"/>
      <c r="B215" s="35"/>
      <c r="C215" s="36"/>
      <c r="D215" s="184" t="s">
        <v>130</v>
      </c>
      <c r="E215" s="36"/>
      <c r="F215" s="185" t="s">
        <v>182</v>
      </c>
      <c r="G215" s="36"/>
      <c r="H215" s="36"/>
      <c r="I215" s="186"/>
      <c r="J215" s="36"/>
      <c r="K215" s="36"/>
      <c r="L215" s="40"/>
      <c r="M215" s="187"/>
      <c r="N215" s="188"/>
      <c r="O215" s="80"/>
      <c r="P215" s="80"/>
      <c r="Q215" s="80"/>
      <c r="R215" s="80"/>
      <c r="S215" s="80"/>
      <c r="T215" s="81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130</v>
      </c>
      <c r="AU215" s="13" t="s">
        <v>69</v>
      </c>
    </row>
    <row r="216" s="2" customFormat="1">
      <c r="A216" s="34"/>
      <c r="B216" s="35"/>
      <c r="C216" s="36"/>
      <c r="D216" s="184" t="s">
        <v>131</v>
      </c>
      <c r="E216" s="36"/>
      <c r="F216" s="189" t="s">
        <v>320</v>
      </c>
      <c r="G216" s="36"/>
      <c r="H216" s="36"/>
      <c r="I216" s="186"/>
      <c r="J216" s="36"/>
      <c r="K216" s="36"/>
      <c r="L216" s="40"/>
      <c r="M216" s="187"/>
      <c r="N216" s="188"/>
      <c r="O216" s="80"/>
      <c r="P216" s="80"/>
      <c r="Q216" s="80"/>
      <c r="R216" s="80"/>
      <c r="S216" s="80"/>
      <c r="T216" s="81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131</v>
      </c>
      <c r="AU216" s="13" t="s">
        <v>69</v>
      </c>
    </row>
    <row r="217" s="2" customFormat="1" ht="37.8" customHeight="1">
      <c r="A217" s="34"/>
      <c r="B217" s="35"/>
      <c r="C217" s="171" t="s">
        <v>321</v>
      </c>
      <c r="D217" s="171" t="s">
        <v>123</v>
      </c>
      <c r="E217" s="172" t="s">
        <v>311</v>
      </c>
      <c r="F217" s="173" t="s">
        <v>312</v>
      </c>
      <c r="G217" s="174" t="s">
        <v>135</v>
      </c>
      <c r="H217" s="175">
        <v>1</v>
      </c>
      <c r="I217" s="176"/>
      <c r="J217" s="177">
        <f>ROUND(I217*H217,2)</f>
        <v>0</v>
      </c>
      <c r="K217" s="173" t="s">
        <v>127</v>
      </c>
      <c r="L217" s="40"/>
      <c r="M217" s="178" t="s">
        <v>19</v>
      </c>
      <c r="N217" s="179" t="s">
        <v>40</v>
      </c>
      <c r="O217" s="80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2" t="s">
        <v>128</v>
      </c>
      <c r="AT217" s="182" t="s">
        <v>123</v>
      </c>
      <c r="AU217" s="182" t="s">
        <v>69</v>
      </c>
      <c r="AY217" s="13" t="s">
        <v>129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3" t="s">
        <v>76</v>
      </c>
      <c r="BK217" s="183">
        <f>ROUND(I217*H217,2)</f>
        <v>0</v>
      </c>
      <c r="BL217" s="13" t="s">
        <v>128</v>
      </c>
      <c r="BM217" s="182" t="s">
        <v>322</v>
      </c>
    </row>
    <row r="218" s="2" customFormat="1">
      <c r="A218" s="34"/>
      <c r="B218" s="35"/>
      <c r="C218" s="36"/>
      <c r="D218" s="184" t="s">
        <v>130</v>
      </c>
      <c r="E218" s="36"/>
      <c r="F218" s="185" t="s">
        <v>312</v>
      </c>
      <c r="G218" s="36"/>
      <c r="H218" s="36"/>
      <c r="I218" s="186"/>
      <c r="J218" s="36"/>
      <c r="K218" s="36"/>
      <c r="L218" s="40"/>
      <c r="M218" s="187"/>
      <c r="N218" s="188"/>
      <c r="O218" s="80"/>
      <c r="P218" s="80"/>
      <c r="Q218" s="80"/>
      <c r="R218" s="80"/>
      <c r="S218" s="80"/>
      <c r="T218" s="81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130</v>
      </c>
      <c r="AU218" s="13" t="s">
        <v>69</v>
      </c>
    </row>
    <row r="219" s="2" customFormat="1" ht="16.5" customHeight="1">
      <c r="A219" s="34"/>
      <c r="B219" s="35"/>
      <c r="C219" s="171" t="s">
        <v>236</v>
      </c>
      <c r="D219" s="171" t="s">
        <v>123</v>
      </c>
      <c r="E219" s="172" t="s">
        <v>323</v>
      </c>
      <c r="F219" s="173" t="s">
        <v>324</v>
      </c>
      <c r="G219" s="174" t="s">
        <v>151</v>
      </c>
      <c r="H219" s="175">
        <v>0.73699999999999999</v>
      </c>
      <c r="I219" s="176"/>
      <c r="J219" s="177">
        <f>ROUND(I219*H219,2)</f>
        <v>0</v>
      </c>
      <c r="K219" s="173" t="s">
        <v>127</v>
      </c>
      <c r="L219" s="40"/>
      <c r="M219" s="178" t="s">
        <v>19</v>
      </c>
      <c r="N219" s="179" t="s">
        <v>40</v>
      </c>
      <c r="O219" s="80"/>
      <c r="P219" s="180">
        <f>O219*H219</f>
        <v>0</v>
      </c>
      <c r="Q219" s="180">
        <v>0</v>
      </c>
      <c r="R219" s="180">
        <f>Q219*H219</f>
        <v>0</v>
      </c>
      <c r="S219" s="180">
        <v>0</v>
      </c>
      <c r="T219" s="18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2" t="s">
        <v>128</v>
      </c>
      <c r="AT219" s="182" t="s">
        <v>123</v>
      </c>
      <c r="AU219" s="182" t="s">
        <v>69</v>
      </c>
      <c r="AY219" s="13" t="s">
        <v>129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3" t="s">
        <v>76</v>
      </c>
      <c r="BK219" s="183">
        <f>ROUND(I219*H219,2)</f>
        <v>0</v>
      </c>
      <c r="BL219" s="13" t="s">
        <v>128</v>
      </c>
      <c r="BM219" s="182" t="s">
        <v>325</v>
      </c>
    </row>
    <row r="220" s="2" customFormat="1">
      <c r="A220" s="34"/>
      <c r="B220" s="35"/>
      <c r="C220" s="36"/>
      <c r="D220" s="184" t="s">
        <v>130</v>
      </c>
      <c r="E220" s="36"/>
      <c r="F220" s="185" t="s">
        <v>324</v>
      </c>
      <c r="G220" s="36"/>
      <c r="H220" s="36"/>
      <c r="I220" s="186"/>
      <c r="J220" s="36"/>
      <c r="K220" s="36"/>
      <c r="L220" s="40"/>
      <c r="M220" s="187"/>
      <c r="N220" s="188"/>
      <c r="O220" s="80"/>
      <c r="P220" s="80"/>
      <c r="Q220" s="80"/>
      <c r="R220" s="80"/>
      <c r="S220" s="80"/>
      <c r="T220" s="81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130</v>
      </c>
      <c r="AU220" s="13" t="s">
        <v>69</v>
      </c>
    </row>
    <row r="221" s="2" customFormat="1">
      <c r="A221" s="34"/>
      <c r="B221" s="35"/>
      <c r="C221" s="36"/>
      <c r="D221" s="184" t="s">
        <v>131</v>
      </c>
      <c r="E221" s="36"/>
      <c r="F221" s="189" t="s">
        <v>326</v>
      </c>
      <c r="G221" s="36"/>
      <c r="H221" s="36"/>
      <c r="I221" s="186"/>
      <c r="J221" s="36"/>
      <c r="K221" s="36"/>
      <c r="L221" s="40"/>
      <c r="M221" s="200"/>
      <c r="N221" s="201"/>
      <c r="O221" s="202"/>
      <c r="P221" s="202"/>
      <c r="Q221" s="202"/>
      <c r="R221" s="202"/>
      <c r="S221" s="202"/>
      <c r="T221" s="203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131</v>
      </c>
      <c r="AU221" s="13" t="s">
        <v>69</v>
      </c>
    </row>
    <row r="222" s="2" customFormat="1" ht="6.96" customHeight="1">
      <c r="A222" s="34"/>
      <c r="B222" s="55"/>
      <c r="C222" s="56"/>
      <c r="D222" s="56"/>
      <c r="E222" s="56"/>
      <c r="F222" s="56"/>
      <c r="G222" s="56"/>
      <c r="H222" s="56"/>
      <c r="I222" s="56"/>
      <c r="J222" s="56"/>
      <c r="K222" s="56"/>
      <c r="L222" s="40"/>
      <c r="M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</row>
  </sheetData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orientation="landscape" blackAndWhite="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6"/>
      <c r="AT3" s="13" t="s">
        <v>78</v>
      </c>
    </row>
    <row r="4" hidden="1" s="1" customFormat="1" ht="24.96" customHeight="1">
      <c r="B4" s="16"/>
      <c r="D4" s="125" t="s">
        <v>103</v>
      </c>
      <c r="L4" s="16"/>
      <c r="M4" s="126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7" t="s">
        <v>16</v>
      </c>
      <c r="L6" s="16"/>
    </row>
    <row r="7" hidden="1" s="1" customFormat="1" ht="16.5" customHeight="1">
      <c r="B7" s="16"/>
      <c r="E7" s="128" t="str">
        <f>'Rekapitulace stavby'!K6</f>
        <v>Oprava staničních kolejí v žst. Česká Třebová</v>
      </c>
      <c r="F7" s="127"/>
      <c r="G7" s="127"/>
      <c r="H7" s="127"/>
      <c r="L7" s="16"/>
    </row>
    <row r="8" hidden="1" s="2" customFormat="1" ht="12" customHeight="1">
      <c r="A8" s="34"/>
      <c r="B8" s="40"/>
      <c r="C8" s="34"/>
      <c r="D8" s="127" t="s">
        <v>104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0" t="s">
        <v>327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7" t="s">
        <v>18</v>
      </c>
      <c r="E11" s="34"/>
      <c r="F11" s="131" t="s">
        <v>19</v>
      </c>
      <c r="G11" s="34"/>
      <c r="H11" s="34"/>
      <c r="I11" s="127" t="s">
        <v>20</v>
      </c>
      <c r="J11" s="131" t="s">
        <v>19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7" t="s">
        <v>21</v>
      </c>
      <c r="E12" s="34"/>
      <c r="F12" s="131" t="s">
        <v>22</v>
      </c>
      <c r="G12" s="34"/>
      <c r="H12" s="34"/>
      <c r="I12" s="127" t="s">
        <v>23</v>
      </c>
      <c r="J12" s="132" t="str">
        <f>'Rekapitulace stavby'!AN8</f>
        <v>27. 6. 2022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7" t="s">
        <v>25</v>
      </c>
      <c r="E14" s="34"/>
      <c r="F14" s="34"/>
      <c r="G14" s="34"/>
      <c r="H14" s="34"/>
      <c r="I14" s="127" t="s">
        <v>26</v>
      </c>
      <c r="J14" s="131" t="str">
        <f>IF('Rekapitulace stavby'!AN10="","",'Rekapitulace stavby'!AN10)</f>
        <v/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1" t="str">
        <f>IF('Rekapitulace stavby'!E11="","",'Rekapitulace stavby'!E11)</f>
        <v xml:space="preserve"> </v>
      </c>
      <c r="F15" s="34"/>
      <c r="G15" s="34"/>
      <c r="H15" s="34"/>
      <c r="I15" s="127" t="s">
        <v>27</v>
      </c>
      <c r="J15" s="131" t="str">
        <f>IF('Rekapitulace stavby'!AN11="","",'Rekapitulace stavby'!AN11)</f>
        <v/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7" t="s">
        <v>28</v>
      </c>
      <c r="E17" s="34"/>
      <c r="F17" s="34"/>
      <c r="G17" s="34"/>
      <c r="H17" s="34"/>
      <c r="I17" s="127" t="s">
        <v>26</v>
      </c>
      <c r="J17" s="29" t="str">
        <f>'Rekapitulace stavby'!AN13</f>
        <v>Vyplň údaj</v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1"/>
      <c r="G18" s="131"/>
      <c r="H18" s="131"/>
      <c r="I18" s="127" t="s">
        <v>27</v>
      </c>
      <c r="J18" s="29" t="str">
        <f>'Rekapitulace stavby'!AN14</f>
        <v>Vyplň údaj</v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7" t="s">
        <v>30</v>
      </c>
      <c r="E20" s="34"/>
      <c r="F20" s="34"/>
      <c r="G20" s="34"/>
      <c r="H20" s="34"/>
      <c r="I20" s="127" t="s">
        <v>26</v>
      </c>
      <c r="J20" s="131" t="str">
        <f>IF('Rekapitulace stavby'!AN16="","",'Rekapitulace stavby'!AN16)</f>
        <v/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1" t="str">
        <f>IF('Rekapitulace stavby'!E17="","",'Rekapitulace stavby'!E17)</f>
        <v xml:space="preserve"> </v>
      </c>
      <c r="F21" s="34"/>
      <c r="G21" s="34"/>
      <c r="H21" s="34"/>
      <c r="I21" s="127" t="s">
        <v>27</v>
      </c>
      <c r="J21" s="131" t="str">
        <f>IF('Rekapitulace stavby'!AN17="","",'Rekapitulace stavby'!AN17)</f>
        <v/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7" t="s">
        <v>32</v>
      </c>
      <c r="E23" s="34"/>
      <c r="F23" s="34"/>
      <c r="G23" s="34"/>
      <c r="H23" s="34"/>
      <c r="I23" s="127" t="s">
        <v>26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27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7" t="s">
        <v>33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8" t="s">
        <v>35</v>
      </c>
      <c r="E30" s="34"/>
      <c r="F30" s="34"/>
      <c r="G30" s="34"/>
      <c r="H30" s="34"/>
      <c r="I30" s="34"/>
      <c r="J30" s="139">
        <f>ROUND(J79, 2)</f>
        <v>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0" t="s">
        <v>37</v>
      </c>
      <c r="G32" s="34"/>
      <c r="H32" s="34"/>
      <c r="I32" s="140" t="s">
        <v>36</v>
      </c>
      <c r="J32" s="140" t="s">
        <v>38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1" t="s">
        <v>39</v>
      </c>
      <c r="E33" s="127" t="s">
        <v>40</v>
      </c>
      <c r="F33" s="142">
        <f>ROUND((SUM(BE79:BE215)),  2)</f>
        <v>0</v>
      </c>
      <c r="G33" s="34"/>
      <c r="H33" s="34"/>
      <c r="I33" s="143">
        <v>0.20999999999999999</v>
      </c>
      <c r="J33" s="142">
        <f>ROUND(((SUM(BE79:BE215))*I33),  2)</f>
        <v>0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7" t="s">
        <v>41</v>
      </c>
      <c r="F34" s="142">
        <f>ROUND((SUM(BF79:BF215)),  2)</f>
        <v>0</v>
      </c>
      <c r="G34" s="34"/>
      <c r="H34" s="34"/>
      <c r="I34" s="143">
        <v>0.14999999999999999</v>
      </c>
      <c r="J34" s="142">
        <f>ROUND(((SUM(BF79:BF215))*I34),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42</v>
      </c>
      <c r="F35" s="142">
        <f>ROUND((SUM(BG79:BG215)),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43</v>
      </c>
      <c r="F36" s="142">
        <f>ROUND((SUM(BH79:BH215)),  2)</f>
        <v>0</v>
      </c>
      <c r="G36" s="34"/>
      <c r="H36" s="34"/>
      <c r="I36" s="143">
        <v>0.14999999999999999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44</v>
      </c>
      <c r="F37" s="142">
        <f>ROUND((SUM(BI79:BI215)),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106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Oprava staničních kolejí v žst. Česká Třebová</v>
      </c>
      <c r="F48" s="28"/>
      <c r="G48" s="28"/>
      <c r="H48" s="28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104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02 - Oprava koleje č. 212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27. 6. 2022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107</v>
      </c>
      <c r="D57" s="157"/>
      <c r="E57" s="157"/>
      <c r="F57" s="157"/>
      <c r="G57" s="157"/>
      <c r="H57" s="157"/>
      <c r="I57" s="157"/>
      <c r="J57" s="158" t="s">
        <v>108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109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110</v>
      </c>
      <c r="D66" s="36"/>
      <c r="E66" s="36"/>
      <c r="F66" s="36"/>
      <c r="G66" s="36"/>
      <c r="H66" s="36"/>
      <c r="I66" s="36"/>
      <c r="J66" s="36"/>
      <c r="K66" s="36"/>
      <c r="L66" s="12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5" t="str">
        <f>E7</f>
        <v>Oprava staničních kolejí v žst. Česká Třebová</v>
      </c>
      <c r="F69" s="28"/>
      <c r="G69" s="28"/>
      <c r="H69" s="28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104</v>
      </c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02 - Oprava koleje č. 212</v>
      </c>
      <c r="F71" s="36"/>
      <c r="G71" s="36"/>
      <c r="H71" s="36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27. 6. 2022</v>
      </c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0"/>
      <c r="B78" s="161"/>
      <c r="C78" s="162" t="s">
        <v>111</v>
      </c>
      <c r="D78" s="163" t="s">
        <v>54</v>
      </c>
      <c r="E78" s="163" t="s">
        <v>50</v>
      </c>
      <c r="F78" s="163" t="s">
        <v>51</v>
      </c>
      <c r="G78" s="163" t="s">
        <v>112</v>
      </c>
      <c r="H78" s="163" t="s">
        <v>113</v>
      </c>
      <c r="I78" s="163" t="s">
        <v>114</v>
      </c>
      <c r="J78" s="163" t="s">
        <v>108</v>
      </c>
      <c r="K78" s="164" t="s">
        <v>115</v>
      </c>
      <c r="L78" s="165"/>
      <c r="M78" s="88" t="s">
        <v>19</v>
      </c>
      <c r="N78" s="89" t="s">
        <v>39</v>
      </c>
      <c r="O78" s="89" t="s">
        <v>116</v>
      </c>
      <c r="P78" s="89" t="s">
        <v>117</v>
      </c>
      <c r="Q78" s="89" t="s">
        <v>118</v>
      </c>
      <c r="R78" s="89" t="s">
        <v>119</v>
      </c>
      <c r="S78" s="89" t="s">
        <v>120</v>
      </c>
      <c r="T78" s="90" t="s">
        <v>121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4"/>
      <c r="B79" s="35"/>
      <c r="C79" s="95" t="s">
        <v>122</v>
      </c>
      <c r="D79" s="36"/>
      <c r="E79" s="36"/>
      <c r="F79" s="36"/>
      <c r="G79" s="36"/>
      <c r="H79" s="36"/>
      <c r="I79" s="36"/>
      <c r="J79" s="166">
        <f>BK79</f>
        <v>0</v>
      </c>
      <c r="K79" s="36"/>
      <c r="L79" s="40"/>
      <c r="M79" s="91"/>
      <c r="N79" s="167"/>
      <c r="O79" s="92"/>
      <c r="P79" s="168">
        <f>SUM(P80:P215)</f>
        <v>0</v>
      </c>
      <c r="Q79" s="92"/>
      <c r="R79" s="168">
        <f>SUM(R80:R215)</f>
        <v>1643.769</v>
      </c>
      <c r="S79" s="92"/>
      <c r="T79" s="169">
        <f>SUM(T80:T215)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109</v>
      </c>
      <c r="BK79" s="170">
        <f>SUM(BK80:BK215)</f>
        <v>0</v>
      </c>
    </row>
    <row r="80" s="2" customFormat="1" ht="16.5" customHeight="1">
      <c r="A80" s="34"/>
      <c r="B80" s="35"/>
      <c r="C80" s="171" t="s">
        <v>76</v>
      </c>
      <c r="D80" s="171" t="s">
        <v>123</v>
      </c>
      <c r="E80" s="172" t="s">
        <v>124</v>
      </c>
      <c r="F80" s="173" t="s">
        <v>125</v>
      </c>
      <c r="G80" s="174" t="s">
        <v>126</v>
      </c>
      <c r="H80" s="175">
        <v>750</v>
      </c>
      <c r="I80" s="176"/>
      <c r="J80" s="177">
        <f>ROUND(I80*H80,2)</f>
        <v>0</v>
      </c>
      <c r="K80" s="173" t="s">
        <v>127</v>
      </c>
      <c r="L80" s="40"/>
      <c r="M80" s="178" t="s">
        <v>19</v>
      </c>
      <c r="N80" s="179" t="s">
        <v>40</v>
      </c>
      <c r="O80" s="80"/>
      <c r="P80" s="180">
        <f>O80*H80</f>
        <v>0</v>
      </c>
      <c r="Q80" s="180">
        <v>0</v>
      </c>
      <c r="R80" s="180">
        <f>Q80*H80</f>
        <v>0</v>
      </c>
      <c r="S80" s="180">
        <v>0</v>
      </c>
      <c r="T80" s="18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2" t="s">
        <v>128</v>
      </c>
      <c r="AT80" s="182" t="s">
        <v>123</v>
      </c>
      <c r="AU80" s="182" t="s">
        <v>69</v>
      </c>
      <c r="AY80" s="13" t="s">
        <v>129</v>
      </c>
      <c r="BE80" s="183">
        <f>IF(N80="základní",J80,0)</f>
        <v>0</v>
      </c>
      <c r="BF80" s="183">
        <f>IF(N80="snížená",J80,0)</f>
        <v>0</v>
      </c>
      <c r="BG80" s="183">
        <f>IF(N80="zákl. přenesená",J80,0)</f>
        <v>0</v>
      </c>
      <c r="BH80" s="183">
        <f>IF(N80="sníž. přenesená",J80,0)</f>
        <v>0</v>
      </c>
      <c r="BI80" s="183">
        <f>IF(N80="nulová",J80,0)</f>
        <v>0</v>
      </c>
      <c r="BJ80" s="13" t="s">
        <v>76</v>
      </c>
      <c r="BK80" s="183">
        <f>ROUND(I80*H80,2)</f>
        <v>0</v>
      </c>
      <c r="BL80" s="13" t="s">
        <v>128</v>
      </c>
      <c r="BM80" s="182" t="s">
        <v>78</v>
      </c>
    </row>
    <row r="81" s="2" customFormat="1">
      <c r="A81" s="34"/>
      <c r="B81" s="35"/>
      <c r="C81" s="36"/>
      <c r="D81" s="184" t="s">
        <v>130</v>
      </c>
      <c r="E81" s="36"/>
      <c r="F81" s="185" t="s">
        <v>125</v>
      </c>
      <c r="G81" s="36"/>
      <c r="H81" s="36"/>
      <c r="I81" s="186"/>
      <c r="J81" s="36"/>
      <c r="K81" s="36"/>
      <c r="L81" s="40"/>
      <c r="M81" s="187"/>
      <c r="N81" s="188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130</v>
      </c>
      <c r="AU81" s="13" t="s">
        <v>69</v>
      </c>
    </row>
    <row r="82" s="2" customFormat="1">
      <c r="A82" s="34"/>
      <c r="B82" s="35"/>
      <c r="C82" s="36"/>
      <c r="D82" s="184" t="s">
        <v>131</v>
      </c>
      <c r="E82" s="36"/>
      <c r="F82" s="189" t="s">
        <v>132</v>
      </c>
      <c r="G82" s="36"/>
      <c r="H82" s="36"/>
      <c r="I82" s="186"/>
      <c r="J82" s="36"/>
      <c r="K82" s="36"/>
      <c r="L82" s="40"/>
      <c r="M82" s="187"/>
      <c r="N82" s="188"/>
      <c r="O82" s="80"/>
      <c r="P82" s="80"/>
      <c r="Q82" s="80"/>
      <c r="R82" s="80"/>
      <c r="S82" s="80"/>
      <c r="T82" s="81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3" t="s">
        <v>131</v>
      </c>
      <c r="AU82" s="13" t="s">
        <v>69</v>
      </c>
    </row>
    <row r="83" s="2" customFormat="1" ht="16.5" customHeight="1">
      <c r="A83" s="34"/>
      <c r="B83" s="35"/>
      <c r="C83" s="171" t="s">
        <v>78</v>
      </c>
      <c r="D83" s="171" t="s">
        <v>123</v>
      </c>
      <c r="E83" s="172" t="s">
        <v>133</v>
      </c>
      <c r="F83" s="173" t="s">
        <v>134</v>
      </c>
      <c r="G83" s="174" t="s">
        <v>135</v>
      </c>
      <c r="H83" s="175">
        <v>62</v>
      </c>
      <c r="I83" s="176"/>
      <c r="J83" s="177">
        <f>ROUND(I83*H83,2)</f>
        <v>0</v>
      </c>
      <c r="K83" s="173" t="s">
        <v>127</v>
      </c>
      <c r="L83" s="40"/>
      <c r="M83" s="178" t="s">
        <v>19</v>
      </c>
      <c r="N83" s="179" t="s">
        <v>40</v>
      </c>
      <c r="O83" s="80"/>
      <c r="P83" s="180">
        <f>O83*H83</f>
        <v>0</v>
      </c>
      <c r="Q83" s="180">
        <v>0</v>
      </c>
      <c r="R83" s="180">
        <f>Q83*H83</f>
        <v>0</v>
      </c>
      <c r="S83" s="180">
        <v>0</v>
      </c>
      <c r="T83" s="181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2" t="s">
        <v>128</v>
      </c>
      <c r="AT83" s="182" t="s">
        <v>123</v>
      </c>
      <c r="AU83" s="182" t="s">
        <v>69</v>
      </c>
      <c r="AY83" s="13" t="s">
        <v>129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13" t="s">
        <v>76</v>
      </c>
      <c r="BK83" s="183">
        <f>ROUND(I83*H83,2)</f>
        <v>0</v>
      </c>
      <c r="BL83" s="13" t="s">
        <v>128</v>
      </c>
      <c r="BM83" s="182" t="s">
        <v>128</v>
      </c>
    </row>
    <row r="84" s="2" customFormat="1">
      <c r="A84" s="34"/>
      <c r="B84" s="35"/>
      <c r="C84" s="36"/>
      <c r="D84" s="184" t="s">
        <v>130</v>
      </c>
      <c r="E84" s="36"/>
      <c r="F84" s="185" t="s">
        <v>134</v>
      </c>
      <c r="G84" s="36"/>
      <c r="H84" s="36"/>
      <c r="I84" s="186"/>
      <c r="J84" s="36"/>
      <c r="K84" s="36"/>
      <c r="L84" s="40"/>
      <c r="M84" s="187"/>
      <c r="N84" s="188"/>
      <c r="O84" s="80"/>
      <c r="P84" s="80"/>
      <c r="Q84" s="80"/>
      <c r="R84" s="80"/>
      <c r="S84" s="80"/>
      <c r="T84" s="81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3" t="s">
        <v>130</v>
      </c>
      <c r="AU84" s="13" t="s">
        <v>69</v>
      </c>
    </row>
    <row r="85" s="2" customFormat="1">
      <c r="A85" s="34"/>
      <c r="B85" s="35"/>
      <c r="C85" s="36"/>
      <c r="D85" s="184" t="s">
        <v>131</v>
      </c>
      <c r="E85" s="36"/>
      <c r="F85" s="189" t="s">
        <v>328</v>
      </c>
      <c r="G85" s="36"/>
      <c r="H85" s="36"/>
      <c r="I85" s="186"/>
      <c r="J85" s="36"/>
      <c r="K85" s="36"/>
      <c r="L85" s="40"/>
      <c r="M85" s="187"/>
      <c r="N85" s="188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131</v>
      </c>
      <c r="AU85" s="13" t="s">
        <v>69</v>
      </c>
    </row>
    <row r="86" s="2" customFormat="1" ht="16.5" customHeight="1">
      <c r="A86" s="34"/>
      <c r="B86" s="35"/>
      <c r="C86" s="171" t="s">
        <v>137</v>
      </c>
      <c r="D86" s="171" t="s">
        <v>123</v>
      </c>
      <c r="E86" s="172" t="s">
        <v>144</v>
      </c>
      <c r="F86" s="173" t="s">
        <v>145</v>
      </c>
      <c r="G86" s="174" t="s">
        <v>140</v>
      </c>
      <c r="H86" s="175">
        <v>0.72999999999999998</v>
      </c>
      <c r="I86" s="176"/>
      <c r="J86" s="177">
        <f>ROUND(I86*H86,2)</f>
        <v>0</v>
      </c>
      <c r="K86" s="173" t="s">
        <v>127</v>
      </c>
      <c r="L86" s="40"/>
      <c r="M86" s="178" t="s">
        <v>19</v>
      </c>
      <c r="N86" s="179" t="s">
        <v>40</v>
      </c>
      <c r="O86" s="80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2" t="s">
        <v>128</v>
      </c>
      <c r="AT86" s="182" t="s">
        <v>123</v>
      </c>
      <c r="AU86" s="182" t="s">
        <v>69</v>
      </c>
      <c r="AY86" s="13" t="s">
        <v>129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3" t="s">
        <v>76</v>
      </c>
      <c r="BK86" s="183">
        <f>ROUND(I86*H86,2)</f>
        <v>0</v>
      </c>
      <c r="BL86" s="13" t="s">
        <v>128</v>
      </c>
      <c r="BM86" s="182" t="s">
        <v>141</v>
      </c>
    </row>
    <row r="87" s="2" customFormat="1">
      <c r="A87" s="34"/>
      <c r="B87" s="35"/>
      <c r="C87" s="36"/>
      <c r="D87" s="184" t="s">
        <v>130</v>
      </c>
      <c r="E87" s="36"/>
      <c r="F87" s="185" t="s">
        <v>145</v>
      </c>
      <c r="G87" s="36"/>
      <c r="H87" s="36"/>
      <c r="I87" s="186"/>
      <c r="J87" s="36"/>
      <c r="K87" s="36"/>
      <c r="L87" s="40"/>
      <c r="M87" s="187"/>
      <c r="N87" s="188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130</v>
      </c>
      <c r="AU87" s="13" t="s">
        <v>69</v>
      </c>
    </row>
    <row r="88" s="2" customFormat="1">
      <c r="A88" s="34"/>
      <c r="B88" s="35"/>
      <c r="C88" s="36"/>
      <c r="D88" s="184" t="s">
        <v>131</v>
      </c>
      <c r="E88" s="36"/>
      <c r="F88" s="189" t="s">
        <v>329</v>
      </c>
      <c r="G88" s="36"/>
      <c r="H88" s="36"/>
      <c r="I88" s="186"/>
      <c r="J88" s="36"/>
      <c r="K88" s="36"/>
      <c r="L88" s="40"/>
      <c r="M88" s="187"/>
      <c r="N88" s="188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131</v>
      </c>
      <c r="AU88" s="13" t="s">
        <v>69</v>
      </c>
    </row>
    <row r="89" s="2" customFormat="1" ht="37.8" customHeight="1">
      <c r="A89" s="34"/>
      <c r="B89" s="35"/>
      <c r="C89" s="171" t="s">
        <v>128</v>
      </c>
      <c r="D89" s="171" t="s">
        <v>123</v>
      </c>
      <c r="E89" s="172" t="s">
        <v>149</v>
      </c>
      <c r="F89" s="173" t="s">
        <v>150</v>
      </c>
      <c r="G89" s="174" t="s">
        <v>151</v>
      </c>
      <c r="H89" s="175">
        <v>389.81999999999999</v>
      </c>
      <c r="I89" s="176"/>
      <c r="J89" s="177">
        <f>ROUND(I89*H89,2)</f>
        <v>0</v>
      </c>
      <c r="K89" s="173" t="s">
        <v>127</v>
      </c>
      <c r="L89" s="40"/>
      <c r="M89" s="178" t="s">
        <v>19</v>
      </c>
      <c r="N89" s="179" t="s">
        <v>40</v>
      </c>
      <c r="O89" s="80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2" t="s">
        <v>128</v>
      </c>
      <c r="AT89" s="182" t="s">
        <v>123</v>
      </c>
      <c r="AU89" s="182" t="s">
        <v>69</v>
      </c>
      <c r="AY89" s="13" t="s">
        <v>129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3" t="s">
        <v>76</v>
      </c>
      <c r="BK89" s="183">
        <f>ROUND(I89*H89,2)</f>
        <v>0</v>
      </c>
      <c r="BL89" s="13" t="s">
        <v>128</v>
      </c>
      <c r="BM89" s="182" t="s">
        <v>146</v>
      </c>
    </row>
    <row r="90" s="2" customFormat="1">
      <c r="A90" s="34"/>
      <c r="B90" s="35"/>
      <c r="C90" s="36"/>
      <c r="D90" s="184" t="s">
        <v>130</v>
      </c>
      <c r="E90" s="36"/>
      <c r="F90" s="185" t="s">
        <v>150</v>
      </c>
      <c r="G90" s="36"/>
      <c r="H90" s="36"/>
      <c r="I90" s="186"/>
      <c r="J90" s="36"/>
      <c r="K90" s="36"/>
      <c r="L90" s="40"/>
      <c r="M90" s="187"/>
      <c r="N90" s="188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130</v>
      </c>
      <c r="AU90" s="13" t="s">
        <v>69</v>
      </c>
    </row>
    <row r="91" s="2" customFormat="1">
      <c r="A91" s="34"/>
      <c r="B91" s="35"/>
      <c r="C91" s="36"/>
      <c r="D91" s="184" t="s">
        <v>131</v>
      </c>
      <c r="E91" s="36"/>
      <c r="F91" s="189" t="s">
        <v>330</v>
      </c>
      <c r="G91" s="36"/>
      <c r="H91" s="36"/>
      <c r="I91" s="186"/>
      <c r="J91" s="36"/>
      <c r="K91" s="36"/>
      <c r="L91" s="40"/>
      <c r="M91" s="187"/>
      <c r="N91" s="188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131</v>
      </c>
      <c r="AU91" s="13" t="s">
        <v>69</v>
      </c>
    </row>
    <row r="92" s="2" customFormat="1" ht="16.5" customHeight="1">
      <c r="A92" s="34"/>
      <c r="B92" s="35"/>
      <c r="C92" s="171" t="s">
        <v>148</v>
      </c>
      <c r="D92" s="171" t="s">
        <v>123</v>
      </c>
      <c r="E92" s="172" t="s">
        <v>154</v>
      </c>
      <c r="F92" s="173" t="s">
        <v>155</v>
      </c>
      <c r="G92" s="174" t="s">
        <v>151</v>
      </c>
      <c r="H92" s="175">
        <v>19.155000000000001</v>
      </c>
      <c r="I92" s="176"/>
      <c r="J92" s="177">
        <f>ROUND(I92*H92,2)</f>
        <v>0</v>
      </c>
      <c r="K92" s="173" t="s">
        <v>127</v>
      </c>
      <c r="L92" s="40"/>
      <c r="M92" s="178" t="s">
        <v>19</v>
      </c>
      <c r="N92" s="179" t="s">
        <v>40</v>
      </c>
      <c r="O92" s="80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128</v>
      </c>
      <c r="AT92" s="182" t="s">
        <v>123</v>
      </c>
      <c r="AU92" s="182" t="s">
        <v>69</v>
      </c>
      <c r="AY92" s="13" t="s">
        <v>129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3" t="s">
        <v>76</v>
      </c>
      <c r="BK92" s="183">
        <f>ROUND(I92*H92,2)</f>
        <v>0</v>
      </c>
      <c r="BL92" s="13" t="s">
        <v>128</v>
      </c>
      <c r="BM92" s="182" t="s">
        <v>152</v>
      </c>
    </row>
    <row r="93" s="2" customFormat="1">
      <c r="A93" s="34"/>
      <c r="B93" s="35"/>
      <c r="C93" s="36"/>
      <c r="D93" s="184" t="s">
        <v>130</v>
      </c>
      <c r="E93" s="36"/>
      <c r="F93" s="185" t="s">
        <v>155</v>
      </c>
      <c r="G93" s="36"/>
      <c r="H93" s="36"/>
      <c r="I93" s="186"/>
      <c r="J93" s="36"/>
      <c r="K93" s="36"/>
      <c r="L93" s="40"/>
      <c r="M93" s="187"/>
      <c r="N93" s="188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130</v>
      </c>
      <c r="AU93" s="13" t="s">
        <v>69</v>
      </c>
    </row>
    <row r="94" s="2" customFormat="1">
      <c r="A94" s="34"/>
      <c r="B94" s="35"/>
      <c r="C94" s="36"/>
      <c r="D94" s="184" t="s">
        <v>131</v>
      </c>
      <c r="E94" s="36"/>
      <c r="F94" s="189" t="s">
        <v>331</v>
      </c>
      <c r="G94" s="36"/>
      <c r="H94" s="36"/>
      <c r="I94" s="186"/>
      <c r="J94" s="36"/>
      <c r="K94" s="36"/>
      <c r="L94" s="40"/>
      <c r="M94" s="187"/>
      <c r="N94" s="188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131</v>
      </c>
      <c r="AU94" s="13" t="s">
        <v>69</v>
      </c>
    </row>
    <row r="95" s="2" customFormat="1" ht="16.5" customHeight="1">
      <c r="A95" s="34"/>
      <c r="B95" s="35"/>
      <c r="C95" s="171" t="s">
        <v>141</v>
      </c>
      <c r="D95" s="171" t="s">
        <v>123</v>
      </c>
      <c r="E95" s="172" t="s">
        <v>159</v>
      </c>
      <c r="F95" s="173" t="s">
        <v>160</v>
      </c>
      <c r="G95" s="174" t="s">
        <v>151</v>
      </c>
      <c r="H95" s="175">
        <v>299.30000000000001</v>
      </c>
      <c r="I95" s="176"/>
      <c r="J95" s="177">
        <f>ROUND(I95*H95,2)</f>
        <v>0</v>
      </c>
      <c r="K95" s="173" t="s">
        <v>127</v>
      </c>
      <c r="L95" s="40"/>
      <c r="M95" s="178" t="s">
        <v>19</v>
      </c>
      <c r="N95" s="179" t="s">
        <v>40</v>
      </c>
      <c r="O95" s="80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128</v>
      </c>
      <c r="AT95" s="182" t="s">
        <v>123</v>
      </c>
      <c r="AU95" s="182" t="s">
        <v>69</v>
      </c>
      <c r="AY95" s="13" t="s">
        <v>129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3" t="s">
        <v>76</v>
      </c>
      <c r="BK95" s="183">
        <f>ROUND(I95*H95,2)</f>
        <v>0</v>
      </c>
      <c r="BL95" s="13" t="s">
        <v>128</v>
      </c>
      <c r="BM95" s="182" t="s">
        <v>156</v>
      </c>
    </row>
    <row r="96" s="2" customFormat="1">
      <c r="A96" s="34"/>
      <c r="B96" s="35"/>
      <c r="C96" s="36"/>
      <c r="D96" s="184" t="s">
        <v>130</v>
      </c>
      <c r="E96" s="36"/>
      <c r="F96" s="185" t="s">
        <v>160</v>
      </c>
      <c r="G96" s="36"/>
      <c r="H96" s="36"/>
      <c r="I96" s="186"/>
      <c r="J96" s="36"/>
      <c r="K96" s="36"/>
      <c r="L96" s="40"/>
      <c r="M96" s="187"/>
      <c r="N96" s="188"/>
      <c r="O96" s="80"/>
      <c r="P96" s="80"/>
      <c r="Q96" s="80"/>
      <c r="R96" s="80"/>
      <c r="S96" s="80"/>
      <c r="T96" s="8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130</v>
      </c>
      <c r="AU96" s="13" t="s">
        <v>69</v>
      </c>
    </row>
    <row r="97" s="2" customFormat="1">
      <c r="A97" s="34"/>
      <c r="B97" s="35"/>
      <c r="C97" s="36"/>
      <c r="D97" s="184" t="s">
        <v>131</v>
      </c>
      <c r="E97" s="36"/>
      <c r="F97" s="189" t="s">
        <v>332</v>
      </c>
      <c r="G97" s="36"/>
      <c r="H97" s="36"/>
      <c r="I97" s="186"/>
      <c r="J97" s="36"/>
      <c r="K97" s="36"/>
      <c r="L97" s="40"/>
      <c r="M97" s="187"/>
      <c r="N97" s="188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131</v>
      </c>
      <c r="AU97" s="13" t="s">
        <v>69</v>
      </c>
    </row>
    <row r="98" s="2" customFormat="1" ht="16.5" customHeight="1">
      <c r="A98" s="34"/>
      <c r="B98" s="35"/>
      <c r="C98" s="171" t="s">
        <v>158</v>
      </c>
      <c r="D98" s="171" t="s">
        <v>123</v>
      </c>
      <c r="E98" s="172" t="s">
        <v>163</v>
      </c>
      <c r="F98" s="173" t="s">
        <v>164</v>
      </c>
      <c r="G98" s="174" t="s">
        <v>151</v>
      </c>
      <c r="H98" s="175">
        <v>71.540000000000006</v>
      </c>
      <c r="I98" s="176"/>
      <c r="J98" s="177">
        <f>ROUND(I98*H98,2)</f>
        <v>0</v>
      </c>
      <c r="K98" s="173" t="s">
        <v>127</v>
      </c>
      <c r="L98" s="40"/>
      <c r="M98" s="178" t="s">
        <v>19</v>
      </c>
      <c r="N98" s="179" t="s">
        <v>40</v>
      </c>
      <c r="O98" s="80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128</v>
      </c>
      <c r="AT98" s="182" t="s">
        <v>123</v>
      </c>
      <c r="AU98" s="182" t="s">
        <v>69</v>
      </c>
      <c r="AY98" s="13" t="s">
        <v>129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3" t="s">
        <v>76</v>
      </c>
      <c r="BK98" s="183">
        <f>ROUND(I98*H98,2)</f>
        <v>0</v>
      </c>
      <c r="BL98" s="13" t="s">
        <v>128</v>
      </c>
      <c r="BM98" s="182" t="s">
        <v>161</v>
      </c>
    </row>
    <row r="99" s="2" customFormat="1">
      <c r="A99" s="34"/>
      <c r="B99" s="35"/>
      <c r="C99" s="36"/>
      <c r="D99" s="184" t="s">
        <v>130</v>
      </c>
      <c r="E99" s="36"/>
      <c r="F99" s="185" t="s">
        <v>164</v>
      </c>
      <c r="G99" s="36"/>
      <c r="H99" s="36"/>
      <c r="I99" s="186"/>
      <c r="J99" s="36"/>
      <c r="K99" s="36"/>
      <c r="L99" s="40"/>
      <c r="M99" s="187"/>
      <c r="N99" s="188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130</v>
      </c>
      <c r="AU99" s="13" t="s">
        <v>69</v>
      </c>
    </row>
    <row r="100" s="2" customFormat="1">
      <c r="A100" s="34"/>
      <c r="B100" s="35"/>
      <c r="C100" s="36"/>
      <c r="D100" s="184" t="s">
        <v>131</v>
      </c>
      <c r="E100" s="36"/>
      <c r="F100" s="189" t="s">
        <v>333</v>
      </c>
      <c r="G100" s="36"/>
      <c r="H100" s="36"/>
      <c r="I100" s="186"/>
      <c r="J100" s="36"/>
      <c r="K100" s="36"/>
      <c r="L100" s="40"/>
      <c r="M100" s="187"/>
      <c r="N100" s="188"/>
      <c r="O100" s="80"/>
      <c r="P100" s="80"/>
      <c r="Q100" s="80"/>
      <c r="R100" s="80"/>
      <c r="S100" s="80"/>
      <c r="T100" s="81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3" t="s">
        <v>131</v>
      </c>
      <c r="AU100" s="13" t="s">
        <v>69</v>
      </c>
    </row>
    <row r="101" s="2" customFormat="1" ht="16.5" customHeight="1">
      <c r="A101" s="34"/>
      <c r="B101" s="35"/>
      <c r="C101" s="171" t="s">
        <v>146</v>
      </c>
      <c r="D101" s="171" t="s">
        <v>123</v>
      </c>
      <c r="E101" s="172" t="s">
        <v>168</v>
      </c>
      <c r="F101" s="173" t="s">
        <v>169</v>
      </c>
      <c r="G101" s="174" t="s">
        <v>140</v>
      </c>
      <c r="H101" s="175">
        <v>0.72999999999999998</v>
      </c>
      <c r="I101" s="176"/>
      <c r="J101" s="177">
        <f>ROUND(I101*H101,2)</f>
        <v>0</v>
      </c>
      <c r="K101" s="173" t="s">
        <v>127</v>
      </c>
      <c r="L101" s="40"/>
      <c r="M101" s="178" t="s">
        <v>19</v>
      </c>
      <c r="N101" s="179" t="s">
        <v>40</v>
      </c>
      <c r="O101" s="80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2" t="s">
        <v>128</v>
      </c>
      <c r="AT101" s="182" t="s">
        <v>123</v>
      </c>
      <c r="AU101" s="182" t="s">
        <v>69</v>
      </c>
      <c r="AY101" s="13" t="s">
        <v>129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3" t="s">
        <v>76</v>
      </c>
      <c r="BK101" s="183">
        <f>ROUND(I101*H101,2)</f>
        <v>0</v>
      </c>
      <c r="BL101" s="13" t="s">
        <v>128</v>
      </c>
      <c r="BM101" s="182" t="s">
        <v>165</v>
      </c>
    </row>
    <row r="102" s="2" customFormat="1">
      <c r="A102" s="34"/>
      <c r="B102" s="35"/>
      <c r="C102" s="36"/>
      <c r="D102" s="184" t="s">
        <v>130</v>
      </c>
      <c r="E102" s="36"/>
      <c r="F102" s="185" t="s">
        <v>169</v>
      </c>
      <c r="G102" s="36"/>
      <c r="H102" s="36"/>
      <c r="I102" s="186"/>
      <c r="J102" s="36"/>
      <c r="K102" s="36"/>
      <c r="L102" s="40"/>
      <c r="M102" s="187"/>
      <c r="N102" s="188"/>
      <c r="O102" s="80"/>
      <c r="P102" s="80"/>
      <c r="Q102" s="80"/>
      <c r="R102" s="80"/>
      <c r="S102" s="80"/>
      <c r="T102" s="81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3" t="s">
        <v>130</v>
      </c>
      <c r="AU102" s="13" t="s">
        <v>69</v>
      </c>
    </row>
    <row r="103" s="2" customFormat="1">
      <c r="A103" s="34"/>
      <c r="B103" s="35"/>
      <c r="C103" s="36"/>
      <c r="D103" s="184" t="s">
        <v>131</v>
      </c>
      <c r="E103" s="36"/>
      <c r="F103" s="189" t="s">
        <v>329</v>
      </c>
      <c r="G103" s="36"/>
      <c r="H103" s="36"/>
      <c r="I103" s="186"/>
      <c r="J103" s="36"/>
      <c r="K103" s="36"/>
      <c r="L103" s="40"/>
      <c r="M103" s="187"/>
      <c r="N103" s="188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131</v>
      </c>
      <c r="AU103" s="13" t="s">
        <v>69</v>
      </c>
    </row>
    <row r="104" s="2" customFormat="1" ht="16.5" customHeight="1">
      <c r="A104" s="34"/>
      <c r="B104" s="35"/>
      <c r="C104" s="171" t="s">
        <v>167</v>
      </c>
      <c r="D104" s="171" t="s">
        <v>123</v>
      </c>
      <c r="E104" s="172" t="s">
        <v>172</v>
      </c>
      <c r="F104" s="173" t="s">
        <v>173</v>
      </c>
      <c r="G104" s="174" t="s">
        <v>126</v>
      </c>
      <c r="H104" s="175">
        <v>1149.75</v>
      </c>
      <c r="I104" s="176"/>
      <c r="J104" s="177">
        <f>ROUND(I104*H104,2)</f>
        <v>0</v>
      </c>
      <c r="K104" s="173" t="s">
        <v>127</v>
      </c>
      <c r="L104" s="40"/>
      <c r="M104" s="178" t="s">
        <v>19</v>
      </c>
      <c r="N104" s="179" t="s">
        <v>40</v>
      </c>
      <c r="O104" s="80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128</v>
      </c>
      <c r="AT104" s="182" t="s">
        <v>123</v>
      </c>
      <c r="AU104" s="182" t="s">
        <v>69</v>
      </c>
      <c r="AY104" s="13" t="s">
        <v>129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3" t="s">
        <v>76</v>
      </c>
      <c r="BK104" s="183">
        <f>ROUND(I104*H104,2)</f>
        <v>0</v>
      </c>
      <c r="BL104" s="13" t="s">
        <v>128</v>
      </c>
      <c r="BM104" s="182" t="s">
        <v>170</v>
      </c>
    </row>
    <row r="105" s="2" customFormat="1">
      <c r="A105" s="34"/>
      <c r="B105" s="35"/>
      <c r="C105" s="36"/>
      <c r="D105" s="184" t="s">
        <v>130</v>
      </c>
      <c r="E105" s="36"/>
      <c r="F105" s="185" t="s">
        <v>173</v>
      </c>
      <c r="G105" s="36"/>
      <c r="H105" s="36"/>
      <c r="I105" s="186"/>
      <c r="J105" s="36"/>
      <c r="K105" s="36"/>
      <c r="L105" s="40"/>
      <c r="M105" s="187"/>
      <c r="N105" s="188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130</v>
      </c>
      <c r="AU105" s="13" t="s">
        <v>69</v>
      </c>
    </row>
    <row r="106" s="2" customFormat="1">
      <c r="A106" s="34"/>
      <c r="B106" s="35"/>
      <c r="C106" s="36"/>
      <c r="D106" s="184" t="s">
        <v>131</v>
      </c>
      <c r="E106" s="36"/>
      <c r="F106" s="189" t="s">
        <v>334</v>
      </c>
      <c r="G106" s="36"/>
      <c r="H106" s="36"/>
      <c r="I106" s="186"/>
      <c r="J106" s="36"/>
      <c r="K106" s="36"/>
      <c r="L106" s="40"/>
      <c r="M106" s="187"/>
      <c r="N106" s="188"/>
      <c r="O106" s="80"/>
      <c r="P106" s="80"/>
      <c r="Q106" s="80"/>
      <c r="R106" s="80"/>
      <c r="S106" s="80"/>
      <c r="T106" s="81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3" t="s">
        <v>131</v>
      </c>
      <c r="AU106" s="13" t="s">
        <v>69</v>
      </c>
    </row>
    <row r="107" s="2" customFormat="1" ht="33" customHeight="1">
      <c r="A107" s="34"/>
      <c r="B107" s="35"/>
      <c r="C107" s="171" t="s">
        <v>152</v>
      </c>
      <c r="D107" s="171" t="s">
        <v>123</v>
      </c>
      <c r="E107" s="172" t="s">
        <v>177</v>
      </c>
      <c r="F107" s="173" t="s">
        <v>178</v>
      </c>
      <c r="G107" s="174" t="s">
        <v>151</v>
      </c>
      <c r="H107" s="175">
        <v>1717.431</v>
      </c>
      <c r="I107" s="176"/>
      <c r="J107" s="177">
        <f>ROUND(I107*H107,2)</f>
        <v>0</v>
      </c>
      <c r="K107" s="173" t="s">
        <v>127</v>
      </c>
      <c r="L107" s="40"/>
      <c r="M107" s="178" t="s">
        <v>19</v>
      </c>
      <c r="N107" s="179" t="s">
        <v>40</v>
      </c>
      <c r="O107" s="80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2" t="s">
        <v>128</v>
      </c>
      <c r="AT107" s="182" t="s">
        <v>123</v>
      </c>
      <c r="AU107" s="182" t="s">
        <v>69</v>
      </c>
      <c r="AY107" s="13" t="s">
        <v>129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3" t="s">
        <v>76</v>
      </c>
      <c r="BK107" s="183">
        <f>ROUND(I107*H107,2)</f>
        <v>0</v>
      </c>
      <c r="BL107" s="13" t="s">
        <v>128</v>
      </c>
      <c r="BM107" s="182" t="s">
        <v>174</v>
      </c>
    </row>
    <row r="108" s="2" customFormat="1">
      <c r="A108" s="34"/>
      <c r="B108" s="35"/>
      <c r="C108" s="36"/>
      <c r="D108" s="184" t="s">
        <v>130</v>
      </c>
      <c r="E108" s="36"/>
      <c r="F108" s="185" t="s">
        <v>178</v>
      </c>
      <c r="G108" s="36"/>
      <c r="H108" s="36"/>
      <c r="I108" s="186"/>
      <c r="J108" s="36"/>
      <c r="K108" s="36"/>
      <c r="L108" s="40"/>
      <c r="M108" s="187"/>
      <c r="N108" s="188"/>
      <c r="O108" s="80"/>
      <c r="P108" s="80"/>
      <c r="Q108" s="80"/>
      <c r="R108" s="80"/>
      <c r="S108" s="80"/>
      <c r="T108" s="81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3" t="s">
        <v>130</v>
      </c>
      <c r="AU108" s="13" t="s">
        <v>69</v>
      </c>
    </row>
    <row r="109" s="2" customFormat="1">
      <c r="A109" s="34"/>
      <c r="B109" s="35"/>
      <c r="C109" s="36"/>
      <c r="D109" s="184" t="s">
        <v>131</v>
      </c>
      <c r="E109" s="36"/>
      <c r="F109" s="189" t="s">
        <v>335</v>
      </c>
      <c r="G109" s="36"/>
      <c r="H109" s="36"/>
      <c r="I109" s="186"/>
      <c r="J109" s="36"/>
      <c r="K109" s="36"/>
      <c r="L109" s="40"/>
      <c r="M109" s="187"/>
      <c r="N109" s="188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131</v>
      </c>
      <c r="AU109" s="13" t="s">
        <v>69</v>
      </c>
    </row>
    <row r="110" s="2" customFormat="1" ht="16.5" customHeight="1">
      <c r="A110" s="34"/>
      <c r="B110" s="35"/>
      <c r="C110" s="171" t="s">
        <v>176</v>
      </c>
      <c r="D110" s="171" t="s">
        <v>123</v>
      </c>
      <c r="E110" s="172" t="s">
        <v>181</v>
      </c>
      <c r="F110" s="173" t="s">
        <v>182</v>
      </c>
      <c r="G110" s="174" t="s">
        <v>151</v>
      </c>
      <c r="H110" s="175">
        <v>1717.431</v>
      </c>
      <c r="I110" s="176"/>
      <c r="J110" s="177">
        <f>ROUND(I110*H110,2)</f>
        <v>0</v>
      </c>
      <c r="K110" s="173" t="s">
        <v>127</v>
      </c>
      <c r="L110" s="40"/>
      <c r="M110" s="178" t="s">
        <v>19</v>
      </c>
      <c r="N110" s="179" t="s">
        <v>40</v>
      </c>
      <c r="O110" s="80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2" t="s">
        <v>128</v>
      </c>
      <c r="AT110" s="182" t="s">
        <v>123</v>
      </c>
      <c r="AU110" s="182" t="s">
        <v>69</v>
      </c>
      <c r="AY110" s="13" t="s">
        <v>129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3" t="s">
        <v>76</v>
      </c>
      <c r="BK110" s="183">
        <f>ROUND(I110*H110,2)</f>
        <v>0</v>
      </c>
      <c r="BL110" s="13" t="s">
        <v>128</v>
      </c>
      <c r="BM110" s="182" t="s">
        <v>179</v>
      </c>
    </row>
    <row r="111" s="2" customFormat="1">
      <c r="A111" s="34"/>
      <c r="B111" s="35"/>
      <c r="C111" s="36"/>
      <c r="D111" s="184" t="s">
        <v>130</v>
      </c>
      <c r="E111" s="36"/>
      <c r="F111" s="185" t="s">
        <v>182</v>
      </c>
      <c r="G111" s="36"/>
      <c r="H111" s="36"/>
      <c r="I111" s="186"/>
      <c r="J111" s="36"/>
      <c r="K111" s="36"/>
      <c r="L111" s="40"/>
      <c r="M111" s="187"/>
      <c r="N111" s="188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130</v>
      </c>
      <c r="AU111" s="13" t="s">
        <v>69</v>
      </c>
    </row>
    <row r="112" s="2" customFormat="1">
      <c r="A112" s="34"/>
      <c r="B112" s="35"/>
      <c r="C112" s="36"/>
      <c r="D112" s="184" t="s">
        <v>131</v>
      </c>
      <c r="E112" s="36"/>
      <c r="F112" s="189" t="s">
        <v>336</v>
      </c>
      <c r="G112" s="36"/>
      <c r="H112" s="36"/>
      <c r="I112" s="186"/>
      <c r="J112" s="36"/>
      <c r="K112" s="36"/>
      <c r="L112" s="40"/>
      <c r="M112" s="187"/>
      <c r="N112" s="188"/>
      <c r="O112" s="80"/>
      <c r="P112" s="80"/>
      <c r="Q112" s="80"/>
      <c r="R112" s="80"/>
      <c r="S112" s="80"/>
      <c r="T112" s="81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3" t="s">
        <v>131</v>
      </c>
      <c r="AU112" s="13" t="s">
        <v>69</v>
      </c>
    </row>
    <row r="113" s="2" customFormat="1" ht="33" customHeight="1">
      <c r="A113" s="34"/>
      <c r="B113" s="35"/>
      <c r="C113" s="171" t="s">
        <v>156</v>
      </c>
      <c r="D113" s="171" t="s">
        <v>123</v>
      </c>
      <c r="E113" s="172" t="s">
        <v>177</v>
      </c>
      <c r="F113" s="173" t="s">
        <v>178</v>
      </c>
      <c r="G113" s="174" t="s">
        <v>151</v>
      </c>
      <c r="H113" s="175">
        <v>1717.431</v>
      </c>
      <c r="I113" s="176"/>
      <c r="J113" s="177">
        <f>ROUND(I113*H113,2)</f>
        <v>0</v>
      </c>
      <c r="K113" s="173" t="s">
        <v>127</v>
      </c>
      <c r="L113" s="40"/>
      <c r="M113" s="178" t="s">
        <v>19</v>
      </c>
      <c r="N113" s="179" t="s">
        <v>40</v>
      </c>
      <c r="O113" s="80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2" t="s">
        <v>128</v>
      </c>
      <c r="AT113" s="182" t="s">
        <v>123</v>
      </c>
      <c r="AU113" s="182" t="s">
        <v>69</v>
      </c>
      <c r="AY113" s="13" t="s">
        <v>129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3" t="s">
        <v>76</v>
      </c>
      <c r="BK113" s="183">
        <f>ROUND(I113*H113,2)</f>
        <v>0</v>
      </c>
      <c r="BL113" s="13" t="s">
        <v>128</v>
      </c>
      <c r="BM113" s="182" t="s">
        <v>183</v>
      </c>
    </row>
    <row r="114" s="2" customFormat="1">
      <c r="A114" s="34"/>
      <c r="B114" s="35"/>
      <c r="C114" s="36"/>
      <c r="D114" s="184" t="s">
        <v>130</v>
      </c>
      <c r="E114" s="36"/>
      <c r="F114" s="185" t="s">
        <v>178</v>
      </c>
      <c r="G114" s="36"/>
      <c r="H114" s="36"/>
      <c r="I114" s="186"/>
      <c r="J114" s="36"/>
      <c r="K114" s="36"/>
      <c r="L114" s="40"/>
      <c r="M114" s="187"/>
      <c r="N114" s="188"/>
      <c r="O114" s="80"/>
      <c r="P114" s="80"/>
      <c r="Q114" s="80"/>
      <c r="R114" s="80"/>
      <c r="S114" s="80"/>
      <c r="T114" s="81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3" t="s">
        <v>130</v>
      </c>
      <c r="AU114" s="13" t="s">
        <v>69</v>
      </c>
    </row>
    <row r="115" s="2" customFormat="1">
      <c r="A115" s="34"/>
      <c r="B115" s="35"/>
      <c r="C115" s="36"/>
      <c r="D115" s="184" t="s">
        <v>131</v>
      </c>
      <c r="E115" s="36"/>
      <c r="F115" s="189" t="s">
        <v>337</v>
      </c>
      <c r="G115" s="36"/>
      <c r="H115" s="36"/>
      <c r="I115" s="186"/>
      <c r="J115" s="36"/>
      <c r="K115" s="36"/>
      <c r="L115" s="40"/>
      <c r="M115" s="187"/>
      <c r="N115" s="188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131</v>
      </c>
      <c r="AU115" s="13" t="s">
        <v>69</v>
      </c>
    </row>
    <row r="116" s="2" customFormat="1" ht="16.5" customHeight="1">
      <c r="A116" s="34"/>
      <c r="B116" s="35"/>
      <c r="C116" s="171" t="s">
        <v>185</v>
      </c>
      <c r="D116" s="171" t="s">
        <v>123</v>
      </c>
      <c r="E116" s="172" t="s">
        <v>188</v>
      </c>
      <c r="F116" s="173" t="s">
        <v>189</v>
      </c>
      <c r="G116" s="174" t="s">
        <v>151</v>
      </c>
      <c r="H116" s="175">
        <v>1717.431</v>
      </c>
      <c r="I116" s="176"/>
      <c r="J116" s="177">
        <f>ROUND(I116*H116,2)</f>
        <v>0</v>
      </c>
      <c r="K116" s="173" t="s">
        <v>127</v>
      </c>
      <c r="L116" s="40"/>
      <c r="M116" s="178" t="s">
        <v>19</v>
      </c>
      <c r="N116" s="179" t="s">
        <v>40</v>
      </c>
      <c r="O116" s="80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2" t="s">
        <v>128</v>
      </c>
      <c r="AT116" s="182" t="s">
        <v>123</v>
      </c>
      <c r="AU116" s="182" t="s">
        <v>69</v>
      </c>
      <c r="AY116" s="13" t="s">
        <v>129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3" t="s">
        <v>76</v>
      </c>
      <c r="BK116" s="183">
        <f>ROUND(I116*H116,2)</f>
        <v>0</v>
      </c>
      <c r="BL116" s="13" t="s">
        <v>128</v>
      </c>
      <c r="BM116" s="182" t="s">
        <v>186</v>
      </c>
    </row>
    <row r="117" s="2" customFormat="1">
      <c r="A117" s="34"/>
      <c r="B117" s="35"/>
      <c r="C117" s="36"/>
      <c r="D117" s="184" t="s">
        <v>130</v>
      </c>
      <c r="E117" s="36"/>
      <c r="F117" s="185" t="s">
        <v>189</v>
      </c>
      <c r="G117" s="36"/>
      <c r="H117" s="36"/>
      <c r="I117" s="186"/>
      <c r="J117" s="36"/>
      <c r="K117" s="36"/>
      <c r="L117" s="40"/>
      <c r="M117" s="187"/>
      <c r="N117" s="188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130</v>
      </c>
      <c r="AU117" s="13" t="s">
        <v>69</v>
      </c>
    </row>
    <row r="118" s="2" customFormat="1">
      <c r="A118" s="34"/>
      <c r="B118" s="35"/>
      <c r="C118" s="36"/>
      <c r="D118" s="184" t="s">
        <v>131</v>
      </c>
      <c r="E118" s="36"/>
      <c r="F118" s="189" t="s">
        <v>191</v>
      </c>
      <c r="G118" s="36"/>
      <c r="H118" s="36"/>
      <c r="I118" s="186"/>
      <c r="J118" s="36"/>
      <c r="K118" s="36"/>
      <c r="L118" s="40"/>
      <c r="M118" s="187"/>
      <c r="N118" s="188"/>
      <c r="O118" s="80"/>
      <c r="P118" s="80"/>
      <c r="Q118" s="80"/>
      <c r="R118" s="80"/>
      <c r="S118" s="80"/>
      <c r="T118" s="81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131</v>
      </c>
      <c r="AU118" s="13" t="s">
        <v>69</v>
      </c>
    </row>
    <row r="119" s="2" customFormat="1" ht="16.5" customHeight="1">
      <c r="A119" s="34"/>
      <c r="B119" s="35"/>
      <c r="C119" s="171" t="s">
        <v>161</v>
      </c>
      <c r="D119" s="171" t="s">
        <v>123</v>
      </c>
      <c r="E119" s="172" t="s">
        <v>192</v>
      </c>
      <c r="F119" s="173" t="s">
        <v>193</v>
      </c>
      <c r="G119" s="174" t="s">
        <v>140</v>
      </c>
      <c r="H119" s="175">
        <v>0.72999999999999998</v>
      </c>
      <c r="I119" s="176"/>
      <c r="J119" s="177">
        <f>ROUND(I119*H119,2)</f>
        <v>0</v>
      </c>
      <c r="K119" s="173" t="s">
        <v>127</v>
      </c>
      <c r="L119" s="40"/>
      <c r="M119" s="178" t="s">
        <v>19</v>
      </c>
      <c r="N119" s="179" t="s">
        <v>40</v>
      </c>
      <c r="O119" s="80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2" t="s">
        <v>128</v>
      </c>
      <c r="AT119" s="182" t="s">
        <v>123</v>
      </c>
      <c r="AU119" s="182" t="s">
        <v>69</v>
      </c>
      <c r="AY119" s="13" t="s">
        <v>129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3" t="s">
        <v>76</v>
      </c>
      <c r="BK119" s="183">
        <f>ROUND(I119*H119,2)</f>
        <v>0</v>
      </c>
      <c r="BL119" s="13" t="s">
        <v>128</v>
      </c>
      <c r="BM119" s="182" t="s">
        <v>190</v>
      </c>
    </row>
    <row r="120" s="2" customFormat="1">
      <c r="A120" s="34"/>
      <c r="B120" s="35"/>
      <c r="C120" s="36"/>
      <c r="D120" s="184" t="s">
        <v>130</v>
      </c>
      <c r="E120" s="36"/>
      <c r="F120" s="185" t="s">
        <v>193</v>
      </c>
      <c r="G120" s="36"/>
      <c r="H120" s="36"/>
      <c r="I120" s="186"/>
      <c r="J120" s="36"/>
      <c r="K120" s="36"/>
      <c r="L120" s="40"/>
      <c r="M120" s="187"/>
      <c r="N120" s="188"/>
      <c r="O120" s="80"/>
      <c r="P120" s="80"/>
      <c r="Q120" s="80"/>
      <c r="R120" s="80"/>
      <c r="S120" s="80"/>
      <c r="T120" s="81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130</v>
      </c>
      <c r="AU120" s="13" t="s">
        <v>69</v>
      </c>
    </row>
    <row r="121" s="2" customFormat="1">
      <c r="A121" s="34"/>
      <c r="B121" s="35"/>
      <c r="C121" s="36"/>
      <c r="D121" s="184" t="s">
        <v>131</v>
      </c>
      <c r="E121" s="36"/>
      <c r="F121" s="189" t="s">
        <v>329</v>
      </c>
      <c r="G121" s="36"/>
      <c r="H121" s="36"/>
      <c r="I121" s="186"/>
      <c r="J121" s="36"/>
      <c r="K121" s="36"/>
      <c r="L121" s="40"/>
      <c r="M121" s="187"/>
      <c r="N121" s="188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131</v>
      </c>
      <c r="AU121" s="13" t="s">
        <v>69</v>
      </c>
    </row>
    <row r="122" s="2" customFormat="1" ht="16.5" customHeight="1">
      <c r="A122" s="34"/>
      <c r="B122" s="35"/>
      <c r="C122" s="171" t="s">
        <v>8</v>
      </c>
      <c r="D122" s="171" t="s">
        <v>123</v>
      </c>
      <c r="E122" s="172" t="s">
        <v>195</v>
      </c>
      <c r="F122" s="173" t="s">
        <v>196</v>
      </c>
      <c r="G122" s="174" t="s">
        <v>197</v>
      </c>
      <c r="H122" s="175">
        <v>744.60000000000002</v>
      </c>
      <c r="I122" s="176"/>
      <c r="J122" s="177">
        <f>ROUND(I122*H122,2)</f>
        <v>0</v>
      </c>
      <c r="K122" s="173" t="s">
        <v>127</v>
      </c>
      <c r="L122" s="40"/>
      <c r="M122" s="178" t="s">
        <v>19</v>
      </c>
      <c r="N122" s="179" t="s">
        <v>40</v>
      </c>
      <c r="O122" s="80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2" t="s">
        <v>128</v>
      </c>
      <c r="AT122" s="182" t="s">
        <v>123</v>
      </c>
      <c r="AU122" s="182" t="s">
        <v>69</v>
      </c>
      <c r="AY122" s="13" t="s">
        <v>129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3" t="s">
        <v>76</v>
      </c>
      <c r="BK122" s="183">
        <f>ROUND(I122*H122,2)</f>
        <v>0</v>
      </c>
      <c r="BL122" s="13" t="s">
        <v>128</v>
      </c>
      <c r="BM122" s="182" t="s">
        <v>194</v>
      </c>
    </row>
    <row r="123" s="2" customFormat="1">
      <c r="A123" s="34"/>
      <c r="B123" s="35"/>
      <c r="C123" s="36"/>
      <c r="D123" s="184" t="s">
        <v>130</v>
      </c>
      <c r="E123" s="36"/>
      <c r="F123" s="185" t="s">
        <v>196</v>
      </c>
      <c r="G123" s="36"/>
      <c r="H123" s="36"/>
      <c r="I123" s="186"/>
      <c r="J123" s="36"/>
      <c r="K123" s="36"/>
      <c r="L123" s="40"/>
      <c r="M123" s="187"/>
      <c r="N123" s="188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130</v>
      </c>
      <c r="AU123" s="13" t="s">
        <v>69</v>
      </c>
    </row>
    <row r="124" s="2" customFormat="1">
      <c r="A124" s="34"/>
      <c r="B124" s="35"/>
      <c r="C124" s="36"/>
      <c r="D124" s="184" t="s">
        <v>131</v>
      </c>
      <c r="E124" s="36"/>
      <c r="F124" s="189" t="s">
        <v>338</v>
      </c>
      <c r="G124" s="36"/>
      <c r="H124" s="36"/>
      <c r="I124" s="186"/>
      <c r="J124" s="36"/>
      <c r="K124" s="36"/>
      <c r="L124" s="40"/>
      <c r="M124" s="187"/>
      <c r="N124" s="188"/>
      <c r="O124" s="80"/>
      <c r="P124" s="80"/>
      <c r="Q124" s="80"/>
      <c r="R124" s="80"/>
      <c r="S124" s="80"/>
      <c r="T124" s="81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131</v>
      </c>
      <c r="AU124" s="13" t="s">
        <v>69</v>
      </c>
    </row>
    <row r="125" s="2" customFormat="1" ht="16.5" customHeight="1">
      <c r="A125" s="34"/>
      <c r="B125" s="35"/>
      <c r="C125" s="171" t="s">
        <v>165</v>
      </c>
      <c r="D125" s="171" t="s">
        <v>123</v>
      </c>
      <c r="E125" s="172" t="s">
        <v>201</v>
      </c>
      <c r="F125" s="173" t="s">
        <v>202</v>
      </c>
      <c r="G125" s="174" t="s">
        <v>197</v>
      </c>
      <c r="H125" s="175">
        <v>57.488</v>
      </c>
      <c r="I125" s="176"/>
      <c r="J125" s="177">
        <f>ROUND(I125*H125,2)</f>
        <v>0</v>
      </c>
      <c r="K125" s="173" t="s">
        <v>127</v>
      </c>
      <c r="L125" s="40"/>
      <c r="M125" s="178" t="s">
        <v>19</v>
      </c>
      <c r="N125" s="179" t="s">
        <v>40</v>
      </c>
      <c r="O125" s="80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2" t="s">
        <v>128</v>
      </c>
      <c r="AT125" s="182" t="s">
        <v>123</v>
      </c>
      <c r="AU125" s="182" t="s">
        <v>69</v>
      </c>
      <c r="AY125" s="13" t="s">
        <v>129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3" t="s">
        <v>76</v>
      </c>
      <c r="BK125" s="183">
        <f>ROUND(I125*H125,2)</f>
        <v>0</v>
      </c>
      <c r="BL125" s="13" t="s">
        <v>128</v>
      </c>
      <c r="BM125" s="182" t="s">
        <v>198</v>
      </c>
    </row>
    <row r="126" s="2" customFormat="1">
      <c r="A126" s="34"/>
      <c r="B126" s="35"/>
      <c r="C126" s="36"/>
      <c r="D126" s="184" t="s">
        <v>130</v>
      </c>
      <c r="E126" s="36"/>
      <c r="F126" s="185" t="s">
        <v>202</v>
      </c>
      <c r="G126" s="36"/>
      <c r="H126" s="36"/>
      <c r="I126" s="186"/>
      <c r="J126" s="36"/>
      <c r="K126" s="36"/>
      <c r="L126" s="40"/>
      <c r="M126" s="187"/>
      <c r="N126" s="188"/>
      <c r="O126" s="80"/>
      <c r="P126" s="80"/>
      <c r="Q126" s="80"/>
      <c r="R126" s="80"/>
      <c r="S126" s="80"/>
      <c r="T126" s="81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130</v>
      </c>
      <c r="AU126" s="13" t="s">
        <v>69</v>
      </c>
    </row>
    <row r="127" s="2" customFormat="1">
      <c r="A127" s="34"/>
      <c r="B127" s="35"/>
      <c r="C127" s="36"/>
      <c r="D127" s="184" t="s">
        <v>131</v>
      </c>
      <c r="E127" s="36"/>
      <c r="F127" s="189" t="s">
        <v>339</v>
      </c>
      <c r="G127" s="36"/>
      <c r="H127" s="36"/>
      <c r="I127" s="186"/>
      <c r="J127" s="36"/>
      <c r="K127" s="36"/>
      <c r="L127" s="40"/>
      <c r="M127" s="187"/>
      <c r="N127" s="188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131</v>
      </c>
      <c r="AU127" s="13" t="s">
        <v>69</v>
      </c>
    </row>
    <row r="128" s="2" customFormat="1" ht="16.5" customHeight="1">
      <c r="A128" s="34"/>
      <c r="B128" s="35"/>
      <c r="C128" s="190" t="s">
        <v>200</v>
      </c>
      <c r="D128" s="190" t="s">
        <v>205</v>
      </c>
      <c r="E128" s="191" t="s">
        <v>206</v>
      </c>
      <c r="F128" s="192" t="s">
        <v>207</v>
      </c>
      <c r="G128" s="193" t="s">
        <v>151</v>
      </c>
      <c r="H128" s="194">
        <v>1515.261</v>
      </c>
      <c r="I128" s="195"/>
      <c r="J128" s="196">
        <f>ROUND(I128*H128,2)</f>
        <v>0</v>
      </c>
      <c r="K128" s="192" t="s">
        <v>127</v>
      </c>
      <c r="L128" s="197"/>
      <c r="M128" s="198" t="s">
        <v>19</v>
      </c>
      <c r="N128" s="199" t="s">
        <v>40</v>
      </c>
      <c r="O128" s="80"/>
      <c r="P128" s="180">
        <f>O128*H128</f>
        <v>0</v>
      </c>
      <c r="Q128" s="180">
        <v>1</v>
      </c>
      <c r="R128" s="180">
        <f>Q128*H128</f>
        <v>1515.261</v>
      </c>
      <c r="S128" s="180">
        <v>0</v>
      </c>
      <c r="T128" s="18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146</v>
      </c>
      <c r="AT128" s="182" t="s">
        <v>205</v>
      </c>
      <c r="AU128" s="182" t="s">
        <v>69</v>
      </c>
      <c r="AY128" s="13" t="s">
        <v>129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3" t="s">
        <v>76</v>
      </c>
      <c r="BK128" s="183">
        <f>ROUND(I128*H128,2)</f>
        <v>0</v>
      </c>
      <c r="BL128" s="13" t="s">
        <v>128</v>
      </c>
      <c r="BM128" s="182" t="s">
        <v>203</v>
      </c>
    </row>
    <row r="129" s="2" customFormat="1">
      <c r="A129" s="34"/>
      <c r="B129" s="35"/>
      <c r="C129" s="36"/>
      <c r="D129" s="184" t="s">
        <v>130</v>
      </c>
      <c r="E129" s="36"/>
      <c r="F129" s="185" t="s">
        <v>207</v>
      </c>
      <c r="G129" s="36"/>
      <c r="H129" s="36"/>
      <c r="I129" s="186"/>
      <c r="J129" s="36"/>
      <c r="K129" s="36"/>
      <c r="L129" s="40"/>
      <c r="M129" s="187"/>
      <c r="N129" s="188"/>
      <c r="O129" s="80"/>
      <c r="P129" s="80"/>
      <c r="Q129" s="80"/>
      <c r="R129" s="80"/>
      <c r="S129" s="80"/>
      <c r="T129" s="81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130</v>
      </c>
      <c r="AU129" s="13" t="s">
        <v>69</v>
      </c>
    </row>
    <row r="130" s="2" customFormat="1">
      <c r="A130" s="34"/>
      <c r="B130" s="35"/>
      <c r="C130" s="36"/>
      <c r="D130" s="184" t="s">
        <v>131</v>
      </c>
      <c r="E130" s="36"/>
      <c r="F130" s="189" t="s">
        <v>340</v>
      </c>
      <c r="G130" s="36"/>
      <c r="H130" s="36"/>
      <c r="I130" s="186"/>
      <c r="J130" s="36"/>
      <c r="K130" s="36"/>
      <c r="L130" s="40"/>
      <c r="M130" s="187"/>
      <c r="N130" s="188"/>
      <c r="O130" s="80"/>
      <c r="P130" s="80"/>
      <c r="Q130" s="80"/>
      <c r="R130" s="80"/>
      <c r="S130" s="80"/>
      <c r="T130" s="81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131</v>
      </c>
      <c r="AU130" s="13" t="s">
        <v>69</v>
      </c>
    </row>
    <row r="131" s="2" customFormat="1" ht="16.5" customHeight="1">
      <c r="A131" s="34"/>
      <c r="B131" s="35"/>
      <c r="C131" s="190" t="s">
        <v>170</v>
      </c>
      <c r="D131" s="190" t="s">
        <v>205</v>
      </c>
      <c r="E131" s="191" t="s">
        <v>211</v>
      </c>
      <c r="F131" s="192" t="s">
        <v>212</v>
      </c>
      <c r="G131" s="193" t="s">
        <v>151</v>
      </c>
      <c r="H131" s="194">
        <v>106.352</v>
      </c>
      <c r="I131" s="195"/>
      <c r="J131" s="196">
        <f>ROUND(I131*H131,2)</f>
        <v>0</v>
      </c>
      <c r="K131" s="192" t="s">
        <v>127</v>
      </c>
      <c r="L131" s="197"/>
      <c r="M131" s="198" t="s">
        <v>19</v>
      </c>
      <c r="N131" s="199" t="s">
        <v>40</v>
      </c>
      <c r="O131" s="80"/>
      <c r="P131" s="180">
        <f>O131*H131</f>
        <v>0</v>
      </c>
      <c r="Q131" s="180">
        <v>1</v>
      </c>
      <c r="R131" s="180">
        <f>Q131*H131</f>
        <v>106.352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146</v>
      </c>
      <c r="AT131" s="182" t="s">
        <v>205</v>
      </c>
      <c r="AU131" s="182" t="s">
        <v>69</v>
      </c>
      <c r="AY131" s="13" t="s">
        <v>129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3" t="s">
        <v>76</v>
      </c>
      <c r="BK131" s="183">
        <f>ROUND(I131*H131,2)</f>
        <v>0</v>
      </c>
      <c r="BL131" s="13" t="s">
        <v>128</v>
      </c>
      <c r="BM131" s="182" t="s">
        <v>208</v>
      </c>
    </row>
    <row r="132" s="2" customFormat="1">
      <c r="A132" s="34"/>
      <c r="B132" s="35"/>
      <c r="C132" s="36"/>
      <c r="D132" s="184" t="s">
        <v>130</v>
      </c>
      <c r="E132" s="36"/>
      <c r="F132" s="185" t="s">
        <v>212</v>
      </c>
      <c r="G132" s="36"/>
      <c r="H132" s="36"/>
      <c r="I132" s="186"/>
      <c r="J132" s="36"/>
      <c r="K132" s="36"/>
      <c r="L132" s="40"/>
      <c r="M132" s="187"/>
      <c r="N132" s="188"/>
      <c r="O132" s="80"/>
      <c r="P132" s="80"/>
      <c r="Q132" s="80"/>
      <c r="R132" s="80"/>
      <c r="S132" s="80"/>
      <c r="T132" s="81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130</v>
      </c>
      <c r="AU132" s="13" t="s">
        <v>69</v>
      </c>
    </row>
    <row r="133" s="2" customFormat="1">
      <c r="A133" s="34"/>
      <c r="B133" s="35"/>
      <c r="C133" s="36"/>
      <c r="D133" s="184" t="s">
        <v>131</v>
      </c>
      <c r="E133" s="36"/>
      <c r="F133" s="189" t="s">
        <v>341</v>
      </c>
      <c r="G133" s="36"/>
      <c r="H133" s="36"/>
      <c r="I133" s="186"/>
      <c r="J133" s="36"/>
      <c r="K133" s="36"/>
      <c r="L133" s="40"/>
      <c r="M133" s="187"/>
      <c r="N133" s="188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131</v>
      </c>
      <c r="AU133" s="13" t="s">
        <v>69</v>
      </c>
    </row>
    <row r="134" s="2" customFormat="1" ht="33" customHeight="1">
      <c r="A134" s="34"/>
      <c r="B134" s="35"/>
      <c r="C134" s="171" t="s">
        <v>210</v>
      </c>
      <c r="D134" s="171" t="s">
        <v>123</v>
      </c>
      <c r="E134" s="172" t="s">
        <v>215</v>
      </c>
      <c r="F134" s="173" t="s">
        <v>216</v>
      </c>
      <c r="G134" s="174" t="s">
        <v>151</v>
      </c>
      <c r="H134" s="175">
        <v>1621.6130000000001</v>
      </c>
      <c r="I134" s="176"/>
      <c r="J134" s="177">
        <f>ROUND(I134*H134,2)</f>
        <v>0</v>
      </c>
      <c r="K134" s="173" t="s">
        <v>127</v>
      </c>
      <c r="L134" s="40"/>
      <c r="M134" s="178" t="s">
        <v>19</v>
      </c>
      <c r="N134" s="179" t="s">
        <v>40</v>
      </c>
      <c r="O134" s="80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128</v>
      </c>
      <c r="AT134" s="182" t="s">
        <v>123</v>
      </c>
      <c r="AU134" s="182" t="s">
        <v>69</v>
      </c>
      <c r="AY134" s="13" t="s">
        <v>129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3" t="s">
        <v>76</v>
      </c>
      <c r="BK134" s="183">
        <f>ROUND(I134*H134,2)</f>
        <v>0</v>
      </c>
      <c r="BL134" s="13" t="s">
        <v>128</v>
      </c>
      <c r="BM134" s="182" t="s">
        <v>213</v>
      </c>
    </row>
    <row r="135" s="2" customFormat="1">
      <c r="A135" s="34"/>
      <c r="B135" s="35"/>
      <c r="C135" s="36"/>
      <c r="D135" s="184" t="s">
        <v>130</v>
      </c>
      <c r="E135" s="36"/>
      <c r="F135" s="185" t="s">
        <v>216</v>
      </c>
      <c r="G135" s="36"/>
      <c r="H135" s="36"/>
      <c r="I135" s="186"/>
      <c r="J135" s="36"/>
      <c r="K135" s="36"/>
      <c r="L135" s="40"/>
      <c r="M135" s="187"/>
      <c r="N135" s="188"/>
      <c r="O135" s="80"/>
      <c r="P135" s="80"/>
      <c r="Q135" s="80"/>
      <c r="R135" s="80"/>
      <c r="S135" s="80"/>
      <c r="T135" s="8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130</v>
      </c>
      <c r="AU135" s="13" t="s">
        <v>69</v>
      </c>
    </row>
    <row r="136" s="2" customFormat="1">
      <c r="A136" s="34"/>
      <c r="B136" s="35"/>
      <c r="C136" s="36"/>
      <c r="D136" s="184" t="s">
        <v>131</v>
      </c>
      <c r="E136" s="36"/>
      <c r="F136" s="189" t="s">
        <v>218</v>
      </c>
      <c r="G136" s="36"/>
      <c r="H136" s="36"/>
      <c r="I136" s="186"/>
      <c r="J136" s="36"/>
      <c r="K136" s="36"/>
      <c r="L136" s="40"/>
      <c r="M136" s="187"/>
      <c r="N136" s="188"/>
      <c r="O136" s="80"/>
      <c r="P136" s="80"/>
      <c r="Q136" s="80"/>
      <c r="R136" s="80"/>
      <c r="S136" s="80"/>
      <c r="T136" s="81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131</v>
      </c>
      <c r="AU136" s="13" t="s">
        <v>69</v>
      </c>
    </row>
    <row r="137" s="2" customFormat="1" ht="16.5" customHeight="1">
      <c r="A137" s="34"/>
      <c r="B137" s="35"/>
      <c r="C137" s="171" t="s">
        <v>174</v>
      </c>
      <c r="D137" s="171" t="s">
        <v>123</v>
      </c>
      <c r="E137" s="172" t="s">
        <v>219</v>
      </c>
      <c r="F137" s="173" t="s">
        <v>220</v>
      </c>
      <c r="G137" s="174" t="s">
        <v>221</v>
      </c>
      <c r="H137" s="175">
        <v>7</v>
      </c>
      <c r="I137" s="176"/>
      <c r="J137" s="177">
        <f>ROUND(I137*H137,2)</f>
        <v>0</v>
      </c>
      <c r="K137" s="173" t="s">
        <v>127</v>
      </c>
      <c r="L137" s="40"/>
      <c r="M137" s="178" t="s">
        <v>19</v>
      </c>
      <c r="N137" s="179" t="s">
        <v>40</v>
      </c>
      <c r="O137" s="80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2" t="s">
        <v>128</v>
      </c>
      <c r="AT137" s="182" t="s">
        <v>123</v>
      </c>
      <c r="AU137" s="182" t="s">
        <v>69</v>
      </c>
      <c r="AY137" s="13" t="s">
        <v>129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3" t="s">
        <v>76</v>
      </c>
      <c r="BK137" s="183">
        <f>ROUND(I137*H137,2)</f>
        <v>0</v>
      </c>
      <c r="BL137" s="13" t="s">
        <v>128</v>
      </c>
      <c r="BM137" s="182" t="s">
        <v>217</v>
      </c>
    </row>
    <row r="138" s="2" customFormat="1">
      <c r="A138" s="34"/>
      <c r="B138" s="35"/>
      <c r="C138" s="36"/>
      <c r="D138" s="184" t="s">
        <v>130</v>
      </c>
      <c r="E138" s="36"/>
      <c r="F138" s="185" t="s">
        <v>220</v>
      </c>
      <c r="G138" s="36"/>
      <c r="H138" s="36"/>
      <c r="I138" s="186"/>
      <c r="J138" s="36"/>
      <c r="K138" s="36"/>
      <c r="L138" s="40"/>
      <c r="M138" s="187"/>
      <c r="N138" s="188"/>
      <c r="O138" s="80"/>
      <c r="P138" s="80"/>
      <c r="Q138" s="80"/>
      <c r="R138" s="80"/>
      <c r="S138" s="80"/>
      <c r="T138" s="8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130</v>
      </c>
      <c r="AU138" s="13" t="s">
        <v>69</v>
      </c>
    </row>
    <row r="139" s="2" customFormat="1">
      <c r="A139" s="34"/>
      <c r="B139" s="35"/>
      <c r="C139" s="36"/>
      <c r="D139" s="184" t="s">
        <v>131</v>
      </c>
      <c r="E139" s="36"/>
      <c r="F139" s="189" t="s">
        <v>342</v>
      </c>
      <c r="G139" s="36"/>
      <c r="H139" s="36"/>
      <c r="I139" s="186"/>
      <c r="J139" s="36"/>
      <c r="K139" s="36"/>
      <c r="L139" s="40"/>
      <c r="M139" s="187"/>
      <c r="N139" s="188"/>
      <c r="O139" s="80"/>
      <c r="P139" s="80"/>
      <c r="Q139" s="80"/>
      <c r="R139" s="80"/>
      <c r="S139" s="80"/>
      <c r="T139" s="81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131</v>
      </c>
      <c r="AU139" s="13" t="s">
        <v>69</v>
      </c>
    </row>
    <row r="140" s="2" customFormat="1" ht="16.5" customHeight="1">
      <c r="A140" s="34"/>
      <c r="B140" s="35"/>
      <c r="C140" s="171" t="s">
        <v>7</v>
      </c>
      <c r="D140" s="171" t="s">
        <v>123</v>
      </c>
      <c r="E140" s="172" t="s">
        <v>224</v>
      </c>
      <c r="F140" s="173" t="s">
        <v>225</v>
      </c>
      <c r="G140" s="174" t="s">
        <v>226</v>
      </c>
      <c r="H140" s="175">
        <v>64</v>
      </c>
      <c r="I140" s="176"/>
      <c r="J140" s="177">
        <f>ROUND(I140*H140,2)</f>
        <v>0</v>
      </c>
      <c r="K140" s="173" t="s">
        <v>127</v>
      </c>
      <c r="L140" s="40"/>
      <c r="M140" s="178" t="s">
        <v>19</v>
      </c>
      <c r="N140" s="179" t="s">
        <v>40</v>
      </c>
      <c r="O140" s="80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128</v>
      </c>
      <c r="AT140" s="182" t="s">
        <v>123</v>
      </c>
      <c r="AU140" s="182" t="s">
        <v>69</v>
      </c>
      <c r="AY140" s="13" t="s">
        <v>129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3" t="s">
        <v>76</v>
      </c>
      <c r="BK140" s="183">
        <f>ROUND(I140*H140,2)</f>
        <v>0</v>
      </c>
      <c r="BL140" s="13" t="s">
        <v>128</v>
      </c>
      <c r="BM140" s="182" t="s">
        <v>222</v>
      </c>
    </row>
    <row r="141" s="2" customFormat="1">
      <c r="A141" s="34"/>
      <c r="B141" s="35"/>
      <c r="C141" s="36"/>
      <c r="D141" s="184" t="s">
        <v>130</v>
      </c>
      <c r="E141" s="36"/>
      <c r="F141" s="185" t="s">
        <v>225</v>
      </c>
      <c r="G141" s="36"/>
      <c r="H141" s="36"/>
      <c r="I141" s="186"/>
      <c r="J141" s="36"/>
      <c r="K141" s="36"/>
      <c r="L141" s="40"/>
      <c r="M141" s="187"/>
      <c r="N141" s="188"/>
      <c r="O141" s="80"/>
      <c r="P141" s="80"/>
      <c r="Q141" s="80"/>
      <c r="R141" s="80"/>
      <c r="S141" s="80"/>
      <c r="T141" s="8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130</v>
      </c>
      <c r="AU141" s="13" t="s">
        <v>69</v>
      </c>
    </row>
    <row r="142" s="2" customFormat="1">
      <c r="A142" s="34"/>
      <c r="B142" s="35"/>
      <c r="C142" s="36"/>
      <c r="D142" s="184" t="s">
        <v>131</v>
      </c>
      <c r="E142" s="36"/>
      <c r="F142" s="189" t="s">
        <v>343</v>
      </c>
      <c r="G142" s="36"/>
      <c r="H142" s="36"/>
      <c r="I142" s="186"/>
      <c r="J142" s="36"/>
      <c r="K142" s="36"/>
      <c r="L142" s="40"/>
      <c r="M142" s="187"/>
      <c r="N142" s="188"/>
      <c r="O142" s="80"/>
      <c r="P142" s="80"/>
      <c r="Q142" s="80"/>
      <c r="R142" s="80"/>
      <c r="S142" s="80"/>
      <c r="T142" s="81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131</v>
      </c>
      <c r="AU142" s="13" t="s">
        <v>69</v>
      </c>
    </row>
    <row r="143" s="2" customFormat="1" ht="16.5" customHeight="1">
      <c r="A143" s="34"/>
      <c r="B143" s="35"/>
      <c r="C143" s="171" t="s">
        <v>179</v>
      </c>
      <c r="D143" s="171" t="s">
        <v>123</v>
      </c>
      <c r="E143" s="172" t="s">
        <v>230</v>
      </c>
      <c r="F143" s="173" t="s">
        <v>231</v>
      </c>
      <c r="G143" s="174" t="s">
        <v>226</v>
      </c>
      <c r="H143" s="175">
        <v>4</v>
      </c>
      <c r="I143" s="176"/>
      <c r="J143" s="177">
        <f>ROUND(I143*H143,2)</f>
        <v>0</v>
      </c>
      <c r="K143" s="173" t="s">
        <v>127</v>
      </c>
      <c r="L143" s="40"/>
      <c r="M143" s="178" t="s">
        <v>19</v>
      </c>
      <c r="N143" s="179" t="s">
        <v>40</v>
      </c>
      <c r="O143" s="80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2" t="s">
        <v>128</v>
      </c>
      <c r="AT143" s="182" t="s">
        <v>123</v>
      </c>
      <c r="AU143" s="182" t="s">
        <v>69</v>
      </c>
      <c r="AY143" s="13" t="s">
        <v>129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3" t="s">
        <v>76</v>
      </c>
      <c r="BK143" s="183">
        <f>ROUND(I143*H143,2)</f>
        <v>0</v>
      </c>
      <c r="BL143" s="13" t="s">
        <v>128</v>
      </c>
      <c r="BM143" s="182" t="s">
        <v>227</v>
      </c>
    </row>
    <row r="144" s="2" customFormat="1">
      <c r="A144" s="34"/>
      <c r="B144" s="35"/>
      <c r="C144" s="36"/>
      <c r="D144" s="184" t="s">
        <v>130</v>
      </c>
      <c r="E144" s="36"/>
      <c r="F144" s="185" t="s">
        <v>231</v>
      </c>
      <c r="G144" s="36"/>
      <c r="H144" s="36"/>
      <c r="I144" s="186"/>
      <c r="J144" s="36"/>
      <c r="K144" s="36"/>
      <c r="L144" s="40"/>
      <c r="M144" s="187"/>
      <c r="N144" s="188"/>
      <c r="O144" s="80"/>
      <c r="P144" s="80"/>
      <c r="Q144" s="80"/>
      <c r="R144" s="80"/>
      <c r="S144" s="80"/>
      <c r="T144" s="81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130</v>
      </c>
      <c r="AU144" s="13" t="s">
        <v>69</v>
      </c>
    </row>
    <row r="145" s="2" customFormat="1">
      <c r="A145" s="34"/>
      <c r="B145" s="35"/>
      <c r="C145" s="36"/>
      <c r="D145" s="184" t="s">
        <v>131</v>
      </c>
      <c r="E145" s="36"/>
      <c r="F145" s="189" t="s">
        <v>233</v>
      </c>
      <c r="G145" s="36"/>
      <c r="H145" s="36"/>
      <c r="I145" s="186"/>
      <c r="J145" s="36"/>
      <c r="K145" s="36"/>
      <c r="L145" s="40"/>
      <c r="M145" s="187"/>
      <c r="N145" s="188"/>
      <c r="O145" s="80"/>
      <c r="P145" s="80"/>
      <c r="Q145" s="80"/>
      <c r="R145" s="80"/>
      <c r="S145" s="80"/>
      <c r="T145" s="81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131</v>
      </c>
      <c r="AU145" s="13" t="s">
        <v>69</v>
      </c>
    </row>
    <row r="146" s="2" customFormat="1" ht="16.5" customHeight="1">
      <c r="A146" s="34"/>
      <c r="B146" s="35"/>
      <c r="C146" s="171" t="s">
        <v>69</v>
      </c>
      <c r="D146" s="171" t="s">
        <v>123</v>
      </c>
      <c r="E146" s="172" t="s">
        <v>234</v>
      </c>
      <c r="F146" s="173" t="s">
        <v>235</v>
      </c>
      <c r="G146" s="174" t="s">
        <v>19</v>
      </c>
      <c r="H146" s="175">
        <v>68</v>
      </c>
      <c r="I146" s="176"/>
      <c r="J146" s="177">
        <f>ROUND(I146*H146,2)</f>
        <v>0</v>
      </c>
      <c r="K146" s="173" t="s">
        <v>127</v>
      </c>
      <c r="L146" s="40"/>
      <c r="M146" s="178" t="s">
        <v>19</v>
      </c>
      <c r="N146" s="179" t="s">
        <v>40</v>
      </c>
      <c r="O146" s="80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2" t="s">
        <v>128</v>
      </c>
      <c r="AT146" s="182" t="s">
        <v>123</v>
      </c>
      <c r="AU146" s="182" t="s">
        <v>69</v>
      </c>
      <c r="AY146" s="13" t="s">
        <v>129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3" t="s">
        <v>76</v>
      </c>
      <c r="BK146" s="183">
        <f>ROUND(I146*H146,2)</f>
        <v>0</v>
      </c>
      <c r="BL146" s="13" t="s">
        <v>128</v>
      </c>
      <c r="BM146" s="182" t="s">
        <v>232</v>
      </c>
    </row>
    <row r="147" s="2" customFormat="1">
      <c r="A147" s="34"/>
      <c r="B147" s="35"/>
      <c r="C147" s="36"/>
      <c r="D147" s="184" t="s">
        <v>130</v>
      </c>
      <c r="E147" s="36"/>
      <c r="F147" s="185" t="s">
        <v>235</v>
      </c>
      <c r="G147" s="36"/>
      <c r="H147" s="36"/>
      <c r="I147" s="186"/>
      <c r="J147" s="36"/>
      <c r="K147" s="36"/>
      <c r="L147" s="40"/>
      <c r="M147" s="187"/>
      <c r="N147" s="188"/>
      <c r="O147" s="80"/>
      <c r="P147" s="80"/>
      <c r="Q147" s="80"/>
      <c r="R147" s="80"/>
      <c r="S147" s="80"/>
      <c r="T147" s="8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130</v>
      </c>
      <c r="AU147" s="13" t="s">
        <v>69</v>
      </c>
    </row>
    <row r="148" s="2" customFormat="1">
      <c r="A148" s="34"/>
      <c r="B148" s="35"/>
      <c r="C148" s="36"/>
      <c r="D148" s="184" t="s">
        <v>131</v>
      </c>
      <c r="E148" s="36"/>
      <c r="F148" s="189" t="s">
        <v>344</v>
      </c>
      <c r="G148" s="36"/>
      <c r="H148" s="36"/>
      <c r="I148" s="186"/>
      <c r="J148" s="36"/>
      <c r="K148" s="36"/>
      <c r="L148" s="40"/>
      <c r="M148" s="187"/>
      <c r="N148" s="188"/>
      <c r="O148" s="80"/>
      <c r="P148" s="80"/>
      <c r="Q148" s="80"/>
      <c r="R148" s="80"/>
      <c r="S148" s="80"/>
      <c r="T148" s="81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131</v>
      </c>
      <c r="AU148" s="13" t="s">
        <v>69</v>
      </c>
    </row>
    <row r="149" s="2" customFormat="1" ht="16.5" customHeight="1">
      <c r="A149" s="34"/>
      <c r="B149" s="35"/>
      <c r="C149" s="171" t="s">
        <v>229</v>
      </c>
      <c r="D149" s="171" t="s">
        <v>123</v>
      </c>
      <c r="E149" s="172" t="s">
        <v>239</v>
      </c>
      <c r="F149" s="173" t="s">
        <v>240</v>
      </c>
      <c r="G149" s="174" t="s">
        <v>226</v>
      </c>
      <c r="H149" s="175">
        <v>4</v>
      </c>
      <c r="I149" s="176"/>
      <c r="J149" s="177">
        <f>ROUND(I149*H149,2)</f>
        <v>0</v>
      </c>
      <c r="K149" s="173" t="s">
        <v>127</v>
      </c>
      <c r="L149" s="40"/>
      <c r="M149" s="178" t="s">
        <v>19</v>
      </c>
      <c r="N149" s="179" t="s">
        <v>40</v>
      </c>
      <c r="O149" s="80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2" t="s">
        <v>128</v>
      </c>
      <c r="AT149" s="182" t="s">
        <v>123</v>
      </c>
      <c r="AU149" s="182" t="s">
        <v>69</v>
      </c>
      <c r="AY149" s="13" t="s">
        <v>129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3" t="s">
        <v>76</v>
      </c>
      <c r="BK149" s="183">
        <f>ROUND(I149*H149,2)</f>
        <v>0</v>
      </c>
      <c r="BL149" s="13" t="s">
        <v>128</v>
      </c>
      <c r="BM149" s="182" t="s">
        <v>236</v>
      </c>
    </row>
    <row r="150" s="2" customFormat="1">
      <c r="A150" s="34"/>
      <c r="B150" s="35"/>
      <c r="C150" s="36"/>
      <c r="D150" s="184" t="s">
        <v>130</v>
      </c>
      <c r="E150" s="36"/>
      <c r="F150" s="185" t="s">
        <v>240</v>
      </c>
      <c r="G150" s="36"/>
      <c r="H150" s="36"/>
      <c r="I150" s="186"/>
      <c r="J150" s="36"/>
      <c r="K150" s="36"/>
      <c r="L150" s="40"/>
      <c r="M150" s="187"/>
      <c r="N150" s="188"/>
      <c r="O150" s="80"/>
      <c r="P150" s="80"/>
      <c r="Q150" s="80"/>
      <c r="R150" s="80"/>
      <c r="S150" s="80"/>
      <c r="T150" s="81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130</v>
      </c>
      <c r="AU150" s="13" t="s">
        <v>69</v>
      </c>
    </row>
    <row r="151" s="2" customFormat="1">
      <c r="A151" s="34"/>
      <c r="B151" s="35"/>
      <c r="C151" s="36"/>
      <c r="D151" s="184" t="s">
        <v>131</v>
      </c>
      <c r="E151" s="36"/>
      <c r="F151" s="189" t="s">
        <v>242</v>
      </c>
      <c r="G151" s="36"/>
      <c r="H151" s="36"/>
      <c r="I151" s="186"/>
      <c r="J151" s="36"/>
      <c r="K151" s="36"/>
      <c r="L151" s="40"/>
      <c r="M151" s="187"/>
      <c r="N151" s="188"/>
      <c r="O151" s="80"/>
      <c r="P151" s="80"/>
      <c r="Q151" s="80"/>
      <c r="R151" s="80"/>
      <c r="S151" s="80"/>
      <c r="T151" s="8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131</v>
      </c>
      <c r="AU151" s="13" t="s">
        <v>69</v>
      </c>
    </row>
    <row r="152" s="2" customFormat="1" ht="21.75" customHeight="1">
      <c r="A152" s="34"/>
      <c r="B152" s="35"/>
      <c r="C152" s="171" t="s">
        <v>183</v>
      </c>
      <c r="D152" s="171" t="s">
        <v>123</v>
      </c>
      <c r="E152" s="172" t="s">
        <v>243</v>
      </c>
      <c r="F152" s="173" t="s">
        <v>244</v>
      </c>
      <c r="G152" s="174" t="s">
        <v>221</v>
      </c>
      <c r="H152" s="175">
        <v>1580</v>
      </c>
      <c r="I152" s="176"/>
      <c r="J152" s="177">
        <f>ROUND(I152*H152,2)</f>
        <v>0</v>
      </c>
      <c r="K152" s="173" t="s">
        <v>127</v>
      </c>
      <c r="L152" s="40"/>
      <c r="M152" s="178" t="s">
        <v>19</v>
      </c>
      <c r="N152" s="179" t="s">
        <v>40</v>
      </c>
      <c r="O152" s="80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2" t="s">
        <v>128</v>
      </c>
      <c r="AT152" s="182" t="s">
        <v>123</v>
      </c>
      <c r="AU152" s="182" t="s">
        <v>69</v>
      </c>
      <c r="AY152" s="13" t="s">
        <v>129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3" t="s">
        <v>76</v>
      </c>
      <c r="BK152" s="183">
        <f>ROUND(I152*H152,2)</f>
        <v>0</v>
      </c>
      <c r="BL152" s="13" t="s">
        <v>128</v>
      </c>
      <c r="BM152" s="182" t="s">
        <v>241</v>
      </c>
    </row>
    <row r="153" s="2" customFormat="1">
      <c r="A153" s="34"/>
      <c r="B153" s="35"/>
      <c r="C153" s="36"/>
      <c r="D153" s="184" t="s">
        <v>130</v>
      </c>
      <c r="E153" s="36"/>
      <c r="F153" s="185" t="s">
        <v>244</v>
      </c>
      <c r="G153" s="36"/>
      <c r="H153" s="36"/>
      <c r="I153" s="186"/>
      <c r="J153" s="36"/>
      <c r="K153" s="36"/>
      <c r="L153" s="40"/>
      <c r="M153" s="187"/>
      <c r="N153" s="188"/>
      <c r="O153" s="80"/>
      <c r="P153" s="80"/>
      <c r="Q153" s="80"/>
      <c r="R153" s="80"/>
      <c r="S153" s="80"/>
      <c r="T153" s="81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130</v>
      </c>
      <c r="AU153" s="13" t="s">
        <v>69</v>
      </c>
    </row>
    <row r="154" s="2" customFormat="1">
      <c r="A154" s="34"/>
      <c r="B154" s="35"/>
      <c r="C154" s="36"/>
      <c r="D154" s="184" t="s">
        <v>131</v>
      </c>
      <c r="E154" s="36"/>
      <c r="F154" s="189" t="s">
        <v>345</v>
      </c>
      <c r="G154" s="36"/>
      <c r="H154" s="36"/>
      <c r="I154" s="186"/>
      <c r="J154" s="36"/>
      <c r="K154" s="36"/>
      <c r="L154" s="40"/>
      <c r="M154" s="187"/>
      <c r="N154" s="188"/>
      <c r="O154" s="80"/>
      <c r="P154" s="80"/>
      <c r="Q154" s="80"/>
      <c r="R154" s="80"/>
      <c r="S154" s="80"/>
      <c r="T154" s="81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131</v>
      </c>
      <c r="AU154" s="13" t="s">
        <v>69</v>
      </c>
    </row>
    <row r="155" s="2" customFormat="1" ht="21.75" customHeight="1">
      <c r="A155" s="34"/>
      <c r="B155" s="35"/>
      <c r="C155" s="171" t="s">
        <v>238</v>
      </c>
      <c r="D155" s="171" t="s">
        <v>123</v>
      </c>
      <c r="E155" s="172" t="s">
        <v>248</v>
      </c>
      <c r="F155" s="173" t="s">
        <v>249</v>
      </c>
      <c r="G155" s="174" t="s">
        <v>221</v>
      </c>
      <c r="H155" s="175">
        <v>1580</v>
      </c>
      <c r="I155" s="176"/>
      <c r="J155" s="177">
        <f>ROUND(I155*H155,2)</f>
        <v>0</v>
      </c>
      <c r="K155" s="173" t="s">
        <v>127</v>
      </c>
      <c r="L155" s="40"/>
      <c r="M155" s="178" t="s">
        <v>19</v>
      </c>
      <c r="N155" s="179" t="s">
        <v>40</v>
      </c>
      <c r="O155" s="80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128</v>
      </c>
      <c r="AT155" s="182" t="s">
        <v>123</v>
      </c>
      <c r="AU155" s="182" t="s">
        <v>69</v>
      </c>
      <c r="AY155" s="13" t="s">
        <v>129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3" t="s">
        <v>76</v>
      </c>
      <c r="BK155" s="183">
        <f>ROUND(I155*H155,2)</f>
        <v>0</v>
      </c>
      <c r="BL155" s="13" t="s">
        <v>128</v>
      </c>
      <c r="BM155" s="182" t="s">
        <v>245</v>
      </c>
    </row>
    <row r="156" s="2" customFormat="1">
      <c r="A156" s="34"/>
      <c r="B156" s="35"/>
      <c r="C156" s="36"/>
      <c r="D156" s="184" t="s">
        <v>130</v>
      </c>
      <c r="E156" s="36"/>
      <c r="F156" s="185" t="s">
        <v>249</v>
      </c>
      <c r="G156" s="36"/>
      <c r="H156" s="36"/>
      <c r="I156" s="186"/>
      <c r="J156" s="36"/>
      <c r="K156" s="36"/>
      <c r="L156" s="40"/>
      <c r="M156" s="187"/>
      <c r="N156" s="188"/>
      <c r="O156" s="80"/>
      <c r="P156" s="80"/>
      <c r="Q156" s="80"/>
      <c r="R156" s="80"/>
      <c r="S156" s="80"/>
      <c r="T156" s="81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130</v>
      </c>
      <c r="AU156" s="13" t="s">
        <v>69</v>
      </c>
    </row>
    <row r="157" s="2" customFormat="1">
      <c r="A157" s="34"/>
      <c r="B157" s="35"/>
      <c r="C157" s="36"/>
      <c r="D157" s="184" t="s">
        <v>131</v>
      </c>
      <c r="E157" s="36"/>
      <c r="F157" s="189" t="s">
        <v>345</v>
      </c>
      <c r="G157" s="36"/>
      <c r="H157" s="36"/>
      <c r="I157" s="186"/>
      <c r="J157" s="36"/>
      <c r="K157" s="36"/>
      <c r="L157" s="40"/>
      <c r="M157" s="187"/>
      <c r="N157" s="188"/>
      <c r="O157" s="80"/>
      <c r="P157" s="80"/>
      <c r="Q157" s="80"/>
      <c r="R157" s="80"/>
      <c r="S157" s="80"/>
      <c r="T157" s="8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131</v>
      </c>
      <c r="AU157" s="13" t="s">
        <v>69</v>
      </c>
    </row>
    <row r="158" s="2" customFormat="1" ht="16.5" customHeight="1">
      <c r="A158" s="34"/>
      <c r="B158" s="35"/>
      <c r="C158" s="171" t="s">
        <v>186</v>
      </c>
      <c r="D158" s="171" t="s">
        <v>123</v>
      </c>
      <c r="E158" s="172" t="s">
        <v>251</v>
      </c>
      <c r="F158" s="173" t="s">
        <v>252</v>
      </c>
      <c r="G158" s="174" t="s">
        <v>140</v>
      </c>
      <c r="H158" s="175">
        <v>0.72999999999999998</v>
      </c>
      <c r="I158" s="176"/>
      <c r="J158" s="177">
        <f>ROUND(I158*H158,2)</f>
        <v>0</v>
      </c>
      <c r="K158" s="173" t="s">
        <v>127</v>
      </c>
      <c r="L158" s="40"/>
      <c r="M158" s="178" t="s">
        <v>19</v>
      </c>
      <c r="N158" s="179" t="s">
        <v>40</v>
      </c>
      <c r="O158" s="80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2" t="s">
        <v>128</v>
      </c>
      <c r="AT158" s="182" t="s">
        <v>123</v>
      </c>
      <c r="AU158" s="182" t="s">
        <v>69</v>
      </c>
      <c r="AY158" s="13" t="s">
        <v>129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3" t="s">
        <v>76</v>
      </c>
      <c r="BK158" s="183">
        <f>ROUND(I158*H158,2)</f>
        <v>0</v>
      </c>
      <c r="BL158" s="13" t="s">
        <v>128</v>
      </c>
      <c r="BM158" s="182" t="s">
        <v>250</v>
      </c>
    </row>
    <row r="159" s="2" customFormat="1">
      <c r="A159" s="34"/>
      <c r="B159" s="35"/>
      <c r="C159" s="36"/>
      <c r="D159" s="184" t="s">
        <v>130</v>
      </c>
      <c r="E159" s="36"/>
      <c r="F159" s="185" t="s">
        <v>252</v>
      </c>
      <c r="G159" s="36"/>
      <c r="H159" s="36"/>
      <c r="I159" s="186"/>
      <c r="J159" s="36"/>
      <c r="K159" s="36"/>
      <c r="L159" s="40"/>
      <c r="M159" s="187"/>
      <c r="N159" s="188"/>
      <c r="O159" s="80"/>
      <c r="P159" s="80"/>
      <c r="Q159" s="80"/>
      <c r="R159" s="80"/>
      <c r="S159" s="80"/>
      <c r="T159" s="8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130</v>
      </c>
      <c r="AU159" s="13" t="s">
        <v>69</v>
      </c>
    </row>
    <row r="160" s="2" customFormat="1">
      <c r="A160" s="34"/>
      <c r="B160" s="35"/>
      <c r="C160" s="36"/>
      <c r="D160" s="184" t="s">
        <v>131</v>
      </c>
      <c r="E160" s="36"/>
      <c r="F160" s="189" t="s">
        <v>329</v>
      </c>
      <c r="G160" s="36"/>
      <c r="H160" s="36"/>
      <c r="I160" s="186"/>
      <c r="J160" s="36"/>
      <c r="K160" s="36"/>
      <c r="L160" s="40"/>
      <c r="M160" s="187"/>
      <c r="N160" s="188"/>
      <c r="O160" s="80"/>
      <c r="P160" s="80"/>
      <c r="Q160" s="80"/>
      <c r="R160" s="80"/>
      <c r="S160" s="80"/>
      <c r="T160" s="81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131</v>
      </c>
      <c r="AU160" s="13" t="s">
        <v>69</v>
      </c>
    </row>
    <row r="161" s="2" customFormat="1" ht="16.5" customHeight="1">
      <c r="A161" s="34"/>
      <c r="B161" s="35"/>
      <c r="C161" s="171" t="s">
        <v>247</v>
      </c>
      <c r="D161" s="171" t="s">
        <v>123</v>
      </c>
      <c r="E161" s="172" t="s">
        <v>133</v>
      </c>
      <c r="F161" s="173" t="s">
        <v>134</v>
      </c>
      <c r="G161" s="174" t="s">
        <v>135</v>
      </c>
      <c r="H161" s="175">
        <v>16</v>
      </c>
      <c r="I161" s="176"/>
      <c r="J161" s="177">
        <f>ROUND(I161*H161,2)</f>
        <v>0</v>
      </c>
      <c r="K161" s="173" t="s">
        <v>127</v>
      </c>
      <c r="L161" s="40"/>
      <c r="M161" s="178" t="s">
        <v>19</v>
      </c>
      <c r="N161" s="179" t="s">
        <v>40</v>
      </c>
      <c r="O161" s="80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2" t="s">
        <v>128</v>
      </c>
      <c r="AT161" s="182" t="s">
        <v>123</v>
      </c>
      <c r="AU161" s="182" t="s">
        <v>69</v>
      </c>
      <c r="AY161" s="13" t="s">
        <v>129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3" t="s">
        <v>76</v>
      </c>
      <c r="BK161" s="183">
        <f>ROUND(I161*H161,2)</f>
        <v>0</v>
      </c>
      <c r="BL161" s="13" t="s">
        <v>128</v>
      </c>
      <c r="BM161" s="182" t="s">
        <v>253</v>
      </c>
    </row>
    <row r="162" s="2" customFormat="1">
      <c r="A162" s="34"/>
      <c r="B162" s="35"/>
      <c r="C162" s="36"/>
      <c r="D162" s="184" t="s">
        <v>130</v>
      </c>
      <c r="E162" s="36"/>
      <c r="F162" s="185" t="s">
        <v>134</v>
      </c>
      <c r="G162" s="36"/>
      <c r="H162" s="36"/>
      <c r="I162" s="186"/>
      <c r="J162" s="36"/>
      <c r="K162" s="36"/>
      <c r="L162" s="40"/>
      <c r="M162" s="187"/>
      <c r="N162" s="188"/>
      <c r="O162" s="80"/>
      <c r="P162" s="80"/>
      <c r="Q162" s="80"/>
      <c r="R162" s="80"/>
      <c r="S162" s="80"/>
      <c r="T162" s="8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130</v>
      </c>
      <c r="AU162" s="13" t="s">
        <v>69</v>
      </c>
    </row>
    <row r="163" s="2" customFormat="1">
      <c r="A163" s="34"/>
      <c r="B163" s="35"/>
      <c r="C163" s="36"/>
      <c r="D163" s="184" t="s">
        <v>131</v>
      </c>
      <c r="E163" s="36"/>
      <c r="F163" s="189" t="s">
        <v>260</v>
      </c>
      <c r="G163" s="36"/>
      <c r="H163" s="36"/>
      <c r="I163" s="186"/>
      <c r="J163" s="36"/>
      <c r="K163" s="36"/>
      <c r="L163" s="40"/>
      <c r="M163" s="187"/>
      <c r="N163" s="188"/>
      <c r="O163" s="80"/>
      <c r="P163" s="80"/>
      <c r="Q163" s="80"/>
      <c r="R163" s="80"/>
      <c r="S163" s="80"/>
      <c r="T163" s="8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131</v>
      </c>
      <c r="AU163" s="13" t="s">
        <v>69</v>
      </c>
    </row>
    <row r="164" s="2" customFormat="1" ht="16.5" customHeight="1">
      <c r="A164" s="34"/>
      <c r="B164" s="35"/>
      <c r="C164" s="171" t="s">
        <v>190</v>
      </c>
      <c r="D164" s="171" t="s">
        <v>123</v>
      </c>
      <c r="E164" s="172" t="s">
        <v>262</v>
      </c>
      <c r="F164" s="173" t="s">
        <v>263</v>
      </c>
      <c r="G164" s="174" t="s">
        <v>221</v>
      </c>
      <c r="H164" s="175">
        <v>18</v>
      </c>
      <c r="I164" s="176"/>
      <c r="J164" s="177">
        <f>ROUND(I164*H164,2)</f>
        <v>0</v>
      </c>
      <c r="K164" s="173" t="s">
        <v>127</v>
      </c>
      <c r="L164" s="40"/>
      <c r="M164" s="178" t="s">
        <v>19</v>
      </c>
      <c r="N164" s="179" t="s">
        <v>40</v>
      </c>
      <c r="O164" s="80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2" t="s">
        <v>128</v>
      </c>
      <c r="AT164" s="182" t="s">
        <v>123</v>
      </c>
      <c r="AU164" s="182" t="s">
        <v>69</v>
      </c>
      <c r="AY164" s="13" t="s">
        <v>129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3" t="s">
        <v>76</v>
      </c>
      <c r="BK164" s="183">
        <f>ROUND(I164*H164,2)</f>
        <v>0</v>
      </c>
      <c r="BL164" s="13" t="s">
        <v>128</v>
      </c>
      <c r="BM164" s="182" t="s">
        <v>257</v>
      </c>
    </row>
    <row r="165" s="2" customFormat="1">
      <c r="A165" s="34"/>
      <c r="B165" s="35"/>
      <c r="C165" s="36"/>
      <c r="D165" s="184" t="s">
        <v>130</v>
      </c>
      <c r="E165" s="36"/>
      <c r="F165" s="185" t="s">
        <v>263</v>
      </c>
      <c r="G165" s="36"/>
      <c r="H165" s="36"/>
      <c r="I165" s="186"/>
      <c r="J165" s="36"/>
      <c r="K165" s="36"/>
      <c r="L165" s="40"/>
      <c r="M165" s="187"/>
      <c r="N165" s="188"/>
      <c r="O165" s="80"/>
      <c r="P165" s="80"/>
      <c r="Q165" s="80"/>
      <c r="R165" s="80"/>
      <c r="S165" s="80"/>
      <c r="T165" s="8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130</v>
      </c>
      <c r="AU165" s="13" t="s">
        <v>69</v>
      </c>
    </row>
    <row r="166" s="2" customFormat="1">
      <c r="A166" s="34"/>
      <c r="B166" s="35"/>
      <c r="C166" s="36"/>
      <c r="D166" s="184" t="s">
        <v>131</v>
      </c>
      <c r="E166" s="36"/>
      <c r="F166" s="189" t="s">
        <v>265</v>
      </c>
      <c r="G166" s="36"/>
      <c r="H166" s="36"/>
      <c r="I166" s="186"/>
      <c r="J166" s="36"/>
      <c r="K166" s="36"/>
      <c r="L166" s="40"/>
      <c r="M166" s="187"/>
      <c r="N166" s="188"/>
      <c r="O166" s="80"/>
      <c r="P166" s="80"/>
      <c r="Q166" s="80"/>
      <c r="R166" s="80"/>
      <c r="S166" s="80"/>
      <c r="T166" s="81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131</v>
      </c>
      <c r="AU166" s="13" t="s">
        <v>69</v>
      </c>
    </row>
    <row r="167" s="2" customFormat="1" ht="16.5" customHeight="1">
      <c r="A167" s="34"/>
      <c r="B167" s="35"/>
      <c r="C167" s="171" t="s">
        <v>254</v>
      </c>
      <c r="D167" s="171" t="s">
        <v>123</v>
      </c>
      <c r="E167" s="172" t="s">
        <v>266</v>
      </c>
      <c r="F167" s="173" t="s">
        <v>267</v>
      </c>
      <c r="G167" s="174" t="s">
        <v>221</v>
      </c>
      <c r="H167" s="175">
        <v>160</v>
      </c>
      <c r="I167" s="176"/>
      <c r="J167" s="177">
        <f>ROUND(I167*H167,2)</f>
        <v>0</v>
      </c>
      <c r="K167" s="173" t="s">
        <v>127</v>
      </c>
      <c r="L167" s="40"/>
      <c r="M167" s="178" t="s">
        <v>19</v>
      </c>
      <c r="N167" s="179" t="s">
        <v>40</v>
      </c>
      <c r="O167" s="80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2" t="s">
        <v>128</v>
      </c>
      <c r="AT167" s="182" t="s">
        <v>123</v>
      </c>
      <c r="AU167" s="182" t="s">
        <v>69</v>
      </c>
      <c r="AY167" s="13" t="s">
        <v>129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3" t="s">
        <v>76</v>
      </c>
      <c r="BK167" s="183">
        <f>ROUND(I167*H167,2)</f>
        <v>0</v>
      </c>
      <c r="BL167" s="13" t="s">
        <v>128</v>
      </c>
      <c r="BM167" s="182" t="s">
        <v>259</v>
      </c>
    </row>
    <row r="168" s="2" customFormat="1">
      <c r="A168" s="34"/>
      <c r="B168" s="35"/>
      <c r="C168" s="36"/>
      <c r="D168" s="184" t="s">
        <v>130</v>
      </c>
      <c r="E168" s="36"/>
      <c r="F168" s="185" t="s">
        <v>267</v>
      </c>
      <c r="G168" s="36"/>
      <c r="H168" s="36"/>
      <c r="I168" s="186"/>
      <c r="J168" s="36"/>
      <c r="K168" s="36"/>
      <c r="L168" s="40"/>
      <c r="M168" s="187"/>
      <c r="N168" s="188"/>
      <c r="O168" s="80"/>
      <c r="P168" s="80"/>
      <c r="Q168" s="80"/>
      <c r="R168" s="80"/>
      <c r="S168" s="80"/>
      <c r="T168" s="81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130</v>
      </c>
      <c r="AU168" s="13" t="s">
        <v>69</v>
      </c>
    </row>
    <row r="169" s="2" customFormat="1">
      <c r="A169" s="34"/>
      <c r="B169" s="35"/>
      <c r="C169" s="36"/>
      <c r="D169" s="184" t="s">
        <v>131</v>
      </c>
      <c r="E169" s="36"/>
      <c r="F169" s="189" t="s">
        <v>346</v>
      </c>
      <c r="G169" s="36"/>
      <c r="H169" s="36"/>
      <c r="I169" s="186"/>
      <c r="J169" s="36"/>
      <c r="K169" s="36"/>
      <c r="L169" s="40"/>
      <c r="M169" s="187"/>
      <c r="N169" s="188"/>
      <c r="O169" s="80"/>
      <c r="P169" s="80"/>
      <c r="Q169" s="80"/>
      <c r="R169" s="80"/>
      <c r="S169" s="80"/>
      <c r="T169" s="8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131</v>
      </c>
      <c r="AU169" s="13" t="s">
        <v>69</v>
      </c>
    </row>
    <row r="170" s="2" customFormat="1" ht="16.5" customHeight="1">
      <c r="A170" s="34"/>
      <c r="B170" s="35"/>
      <c r="C170" s="171" t="s">
        <v>194</v>
      </c>
      <c r="D170" s="171" t="s">
        <v>123</v>
      </c>
      <c r="E170" s="172" t="s">
        <v>271</v>
      </c>
      <c r="F170" s="173" t="s">
        <v>272</v>
      </c>
      <c r="G170" s="174" t="s">
        <v>226</v>
      </c>
      <c r="H170" s="175">
        <v>16</v>
      </c>
      <c r="I170" s="176"/>
      <c r="J170" s="177">
        <f>ROUND(I170*H170,2)</f>
        <v>0</v>
      </c>
      <c r="K170" s="173" t="s">
        <v>127</v>
      </c>
      <c r="L170" s="40"/>
      <c r="M170" s="178" t="s">
        <v>19</v>
      </c>
      <c r="N170" s="179" t="s">
        <v>40</v>
      </c>
      <c r="O170" s="80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2" t="s">
        <v>128</v>
      </c>
      <c r="AT170" s="182" t="s">
        <v>123</v>
      </c>
      <c r="AU170" s="182" t="s">
        <v>69</v>
      </c>
      <c r="AY170" s="13" t="s">
        <v>129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3" t="s">
        <v>76</v>
      </c>
      <c r="BK170" s="183">
        <f>ROUND(I170*H170,2)</f>
        <v>0</v>
      </c>
      <c r="BL170" s="13" t="s">
        <v>128</v>
      </c>
      <c r="BM170" s="182" t="s">
        <v>264</v>
      </c>
    </row>
    <row r="171" s="2" customFormat="1">
      <c r="A171" s="34"/>
      <c r="B171" s="35"/>
      <c r="C171" s="36"/>
      <c r="D171" s="184" t="s">
        <v>130</v>
      </c>
      <c r="E171" s="36"/>
      <c r="F171" s="185" t="s">
        <v>272</v>
      </c>
      <c r="G171" s="36"/>
      <c r="H171" s="36"/>
      <c r="I171" s="186"/>
      <c r="J171" s="36"/>
      <c r="K171" s="36"/>
      <c r="L171" s="40"/>
      <c r="M171" s="187"/>
      <c r="N171" s="188"/>
      <c r="O171" s="80"/>
      <c r="P171" s="80"/>
      <c r="Q171" s="80"/>
      <c r="R171" s="80"/>
      <c r="S171" s="80"/>
      <c r="T171" s="81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130</v>
      </c>
      <c r="AU171" s="13" t="s">
        <v>69</v>
      </c>
    </row>
    <row r="172" s="2" customFormat="1">
      <c r="A172" s="34"/>
      <c r="B172" s="35"/>
      <c r="C172" s="36"/>
      <c r="D172" s="184" t="s">
        <v>131</v>
      </c>
      <c r="E172" s="36"/>
      <c r="F172" s="189" t="s">
        <v>260</v>
      </c>
      <c r="G172" s="36"/>
      <c r="H172" s="36"/>
      <c r="I172" s="186"/>
      <c r="J172" s="36"/>
      <c r="K172" s="36"/>
      <c r="L172" s="40"/>
      <c r="M172" s="187"/>
      <c r="N172" s="188"/>
      <c r="O172" s="80"/>
      <c r="P172" s="80"/>
      <c r="Q172" s="80"/>
      <c r="R172" s="80"/>
      <c r="S172" s="80"/>
      <c r="T172" s="81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131</v>
      </c>
      <c r="AU172" s="13" t="s">
        <v>69</v>
      </c>
    </row>
    <row r="173" s="2" customFormat="1" ht="16.5" customHeight="1">
      <c r="A173" s="34"/>
      <c r="B173" s="35"/>
      <c r="C173" s="171" t="s">
        <v>261</v>
      </c>
      <c r="D173" s="171" t="s">
        <v>123</v>
      </c>
      <c r="E173" s="172" t="s">
        <v>274</v>
      </c>
      <c r="F173" s="173" t="s">
        <v>275</v>
      </c>
      <c r="G173" s="174" t="s">
        <v>226</v>
      </c>
      <c r="H173" s="175">
        <v>2</v>
      </c>
      <c r="I173" s="176"/>
      <c r="J173" s="177">
        <f>ROUND(I173*H173,2)</f>
        <v>0</v>
      </c>
      <c r="K173" s="173" t="s">
        <v>127</v>
      </c>
      <c r="L173" s="40"/>
      <c r="M173" s="178" t="s">
        <v>19</v>
      </c>
      <c r="N173" s="179" t="s">
        <v>40</v>
      </c>
      <c r="O173" s="80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2" t="s">
        <v>128</v>
      </c>
      <c r="AT173" s="182" t="s">
        <v>123</v>
      </c>
      <c r="AU173" s="182" t="s">
        <v>69</v>
      </c>
      <c r="AY173" s="13" t="s">
        <v>129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3" t="s">
        <v>76</v>
      </c>
      <c r="BK173" s="183">
        <f>ROUND(I173*H173,2)</f>
        <v>0</v>
      </c>
      <c r="BL173" s="13" t="s">
        <v>128</v>
      </c>
      <c r="BM173" s="182" t="s">
        <v>268</v>
      </c>
    </row>
    <row r="174" s="2" customFormat="1">
      <c r="A174" s="34"/>
      <c r="B174" s="35"/>
      <c r="C174" s="36"/>
      <c r="D174" s="184" t="s">
        <v>130</v>
      </c>
      <c r="E174" s="36"/>
      <c r="F174" s="185" t="s">
        <v>275</v>
      </c>
      <c r="G174" s="36"/>
      <c r="H174" s="36"/>
      <c r="I174" s="186"/>
      <c r="J174" s="36"/>
      <c r="K174" s="36"/>
      <c r="L174" s="40"/>
      <c r="M174" s="187"/>
      <c r="N174" s="188"/>
      <c r="O174" s="80"/>
      <c r="P174" s="80"/>
      <c r="Q174" s="80"/>
      <c r="R174" s="80"/>
      <c r="S174" s="80"/>
      <c r="T174" s="8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130</v>
      </c>
      <c r="AU174" s="13" t="s">
        <v>69</v>
      </c>
    </row>
    <row r="175" s="2" customFormat="1">
      <c r="A175" s="34"/>
      <c r="B175" s="35"/>
      <c r="C175" s="36"/>
      <c r="D175" s="184" t="s">
        <v>131</v>
      </c>
      <c r="E175" s="36"/>
      <c r="F175" s="189" t="s">
        <v>277</v>
      </c>
      <c r="G175" s="36"/>
      <c r="H175" s="36"/>
      <c r="I175" s="186"/>
      <c r="J175" s="36"/>
      <c r="K175" s="36"/>
      <c r="L175" s="40"/>
      <c r="M175" s="187"/>
      <c r="N175" s="188"/>
      <c r="O175" s="80"/>
      <c r="P175" s="80"/>
      <c r="Q175" s="80"/>
      <c r="R175" s="80"/>
      <c r="S175" s="80"/>
      <c r="T175" s="81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131</v>
      </c>
      <c r="AU175" s="13" t="s">
        <v>69</v>
      </c>
    </row>
    <row r="176" s="2" customFormat="1" ht="21.75" customHeight="1">
      <c r="A176" s="34"/>
      <c r="B176" s="35"/>
      <c r="C176" s="171" t="s">
        <v>198</v>
      </c>
      <c r="D176" s="171" t="s">
        <v>123</v>
      </c>
      <c r="E176" s="172" t="s">
        <v>279</v>
      </c>
      <c r="F176" s="173" t="s">
        <v>280</v>
      </c>
      <c r="G176" s="174" t="s">
        <v>221</v>
      </c>
      <c r="H176" s="175">
        <v>160</v>
      </c>
      <c r="I176" s="176"/>
      <c r="J176" s="177">
        <f>ROUND(I176*H176,2)</f>
        <v>0</v>
      </c>
      <c r="K176" s="173" t="s">
        <v>127</v>
      </c>
      <c r="L176" s="40"/>
      <c r="M176" s="178" t="s">
        <v>19</v>
      </c>
      <c r="N176" s="179" t="s">
        <v>40</v>
      </c>
      <c r="O176" s="80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2" t="s">
        <v>128</v>
      </c>
      <c r="AT176" s="182" t="s">
        <v>123</v>
      </c>
      <c r="AU176" s="182" t="s">
        <v>69</v>
      </c>
      <c r="AY176" s="13" t="s">
        <v>129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3" t="s">
        <v>76</v>
      </c>
      <c r="BK176" s="183">
        <f>ROUND(I176*H176,2)</f>
        <v>0</v>
      </c>
      <c r="BL176" s="13" t="s">
        <v>128</v>
      </c>
      <c r="BM176" s="182" t="s">
        <v>273</v>
      </c>
    </row>
    <row r="177" s="2" customFormat="1">
      <c r="A177" s="34"/>
      <c r="B177" s="35"/>
      <c r="C177" s="36"/>
      <c r="D177" s="184" t="s">
        <v>130</v>
      </c>
      <c r="E177" s="36"/>
      <c r="F177" s="185" t="s">
        <v>280</v>
      </c>
      <c r="G177" s="36"/>
      <c r="H177" s="36"/>
      <c r="I177" s="186"/>
      <c r="J177" s="36"/>
      <c r="K177" s="36"/>
      <c r="L177" s="40"/>
      <c r="M177" s="187"/>
      <c r="N177" s="188"/>
      <c r="O177" s="80"/>
      <c r="P177" s="80"/>
      <c r="Q177" s="80"/>
      <c r="R177" s="80"/>
      <c r="S177" s="80"/>
      <c r="T177" s="81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130</v>
      </c>
      <c r="AU177" s="13" t="s">
        <v>69</v>
      </c>
    </row>
    <row r="178" s="2" customFormat="1">
      <c r="A178" s="34"/>
      <c r="B178" s="35"/>
      <c r="C178" s="36"/>
      <c r="D178" s="184" t="s">
        <v>131</v>
      </c>
      <c r="E178" s="36"/>
      <c r="F178" s="189" t="s">
        <v>282</v>
      </c>
      <c r="G178" s="36"/>
      <c r="H178" s="36"/>
      <c r="I178" s="186"/>
      <c r="J178" s="36"/>
      <c r="K178" s="36"/>
      <c r="L178" s="40"/>
      <c r="M178" s="187"/>
      <c r="N178" s="188"/>
      <c r="O178" s="80"/>
      <c r="P178" s="80"/>
      <c r="Q178" s="80"/>
      <c r="R178" s="80"/>
      <c r="S178" s="80"/>
      <c r="T178" s="81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131</v>
      </c>
      <c r="AU178" s="13" t="s">
        <v>69</v>
      </c>
    </row>
    <row r="179" s="2" customFormat="1" ht="21.75" customHeight="1">
      <c r="A179" s="34"/>
      <c r="B179" s="35"/>
      <c r="C179" s="171" t="s">
        <v>270</v>
      </c>
      <c r="D179" s="171" t="s">
        <v>123</v>
      </c>
      <c r="E179" s="172" t="s">
        <v>283</v>
      </c>
      <c r="F179" s="173" t="s">
        <v>284</v>
      </c>
      <c r="G179" s="174" t="s">
        <v>221</v>
      </c>
      <c r="H179" s="175">
        <v>160</v>
      </c>
      <c r="I179" s="176"/>
      <c r="J179" s="177">
        <f>ROUND(I179*H179,2)</f>
        <v>0</v>
      </c>
      <c r="K179" s="173" t="s">
        <v>127</v>
      </c>
      <c r="L179" s="40"/>
      <c r="M179" s="178" t="s">
        <v>19</v>
      </c>
      <c r="N179" s="179" t="s">
        <v>40</v>
      </c>
      <c r="O179" s="80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2" t="s">
        <v>128</v>
      </c>
      <c r="AT179" s="182" t="s">
        <v>123</v>
      </c>
      <c r="AU179" s="182" t="s">
        <v>69</v>
      </c>
      <c r="AY179" s="13" t="s">
        <v>129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3" t="s">
        <v>76</v>
      </c>
      <c r="BK179" s="183">
        <f>ROUND(I179*H179,2)</f>
        <v>0</v>
      </c>
      <c r="BL179" s="13" t="s">
        <v>128</v>
      </c>
      <c r="BM179" s="182" t="s">
        <v>276</v>
      </c>
    </row>
    <row r="180" s="2" customFormat="1">
      <c r="A180" s="34"/>
      <c r="B180" s="35"/>
      <c r="C180" s="36"/>
      <c r="D180" s="184" t="s">
        <v>130</v>
      </c>
      <c r="E180" s="36"/>
      <c r="F180" s="185" t="s">
        <v>284</v>
      </c>
      <c r="G180" s="36"/>
      <c r="H180" s="36"/>
      <c r="I180" s="186"/>
      <c r="J180" s="36"/>
      <c r="K180" s="36"/>
      <c r="L180" s="40"/>
      <c r="M180" s="187"/>
      <c r="N180" s="188"/>
      <c r="O180" s="80"/>
      <c r="P180" s="80"/>
      <c r="Q180" s="80"/>
      <c r="R180" s="80"/>
      <c r="S180" s="80"/>
      <c r="T180" s="81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130</v>
      </c>
      <c r="AU180" s="13" t="s">
        <v>69</v>
      </c>
    </row>
    <row r="181" s="2" customFormat="1">
      <c r="A181" s="34"/>
      <c r="B181" s="35"/>
      <c r="C181" s="36"/>
      <c r="D181" s="184" t="s">
        <v>131</v>
      </c>
      <c r="E181" s="36"/>
      <c r="F181" s="189" t="s">
        <v>282</v>
      </c>
      <c r="G181" s="36"/>
      <c r="H181" s="36"/>
      <c r="I181" s="186"/>
      <c r="J181" s="36"/>
      <c r="K181" s="36"/>
      <c r="L181" s="40"/>
      <c r="M181" s="187"/>
      <c r="N181" s="188"/>
      <c r="O181" s="80"/>
      <c r="P181" s="80"/>
      <c r="Q181" s="80"/>
      <c r="R181" s="80"/>
      <c r="S181" s="80"/>
      <c r="T181" s="81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131</v>
      </c>
      <c r="AU181" s="13" t="s">
        <v>69</v>
      </c>
    </row>
    <row r="182" s="2" customFormat="1" ht="16.5" customHeight="1">
      <c r="A182" s="34"/>
      <c r="B182" s="35"/>
      <c r="C182" s="171" t="s">
        <v>203</v>
      </c>
      <c r="D182" s="171" t="s">
        <v>123</v>
      </c>
      <c r="E182" s="172" t="s">
        <v>287</v>
      </c>
      <c r="F182" s="173" t="s">
        <v>288</v>
      </c>
      <c r="G182" s="174" t="s">
        <v>140</v>
      </c>
      <c r="H182" s="175">
        <v>0.080000000000000002</v>
      </c>
      <c r="I182" s="176"/>
      <c r="J182" s="177">
        <f>ROUND(I182*H182,2)</f>
        <v>0</v>
      </c>
      <c r="K182" s="173" t="s">
        <v>127</v>
      </c>
      <c r="L182" s="40"/>
      <c r="M182" s="178" t="s">
        <v>19</v>
      </c>
      <c r="N182" s="179" t="s">
        <v>40</v>
      </c>
      <c r="O182" s="80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2" t="s">
        <v>128</v>
      </c>
      <c r="AT182" s="182" t="s">
        <v>123</v>
      </c>
      <c r="AU182" s="182" t="s">
        <v>69</v>
      </c>
      <c r="AY182" s="13" t="s">
        <v>129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3" t="s">
        <v>76</v>
      </c>
      <c r="BK182" s="183">
        <f>ROUND(I182*H182,2)</f>
        <v>0</v>
      </c>
      <c r="BL182" s="13" t="s">
        <v>128</v>
      </c>
      <c r="BM182" s="182" t="s">
        <v>281</v>
      </c>
    </row>
    <row r="183" s="2" customFormat="1">
      <c r="A183" s="34"/>
      <c r="B183" s="35"/>
      <c r="C183" s="36"/>
      <c r="D183" s="184" t="s">
        <v>130</v>
      </c>
      <c r="E183" s="36"/>
      <c r="F183" s="185" t="s">
        <v>288</v>
      </c>
      <c r="G183" s="36"/>
      <c r="H183" s="36"/>
      <c r="I183" s="186"/>
      <c r="J183" s="36"/>
      <c r="K183" s="36"/>
      <c r="L183" s="40"/>
      <c r="M183" s="187"/>
      <c r="N183" s="188"/>
      <c r="O183" s="80"/>
      <c r="P183" s="80"/>
      <c r="Q183" s="80"/>
      <c r="R183" s="80"/>
      <c r="S183" s="80"/>
      <c r="T183" s="81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130</v>
      </c>
      <c r="AU183" s="13" t="s">
        <v>69</v>
      </c>
    </row>
    <row r="184" s="2" customFormat="1">
      <c r="A184" s="34"/>
      <c r="B184" s="35"/>
      <c r="C184" s="36"/>
      <c r="D184" s="184" t="s">
        <v>131</v>
      </c>
      <c r="E184" s="36"/>
      <c r="F184" s="189" t="s">
        <v>347</v>
      </c>
      <c r="G184" s="36"/>
      <c r="H184" s="36"/>
      <c r="I184" s="186"/>
      <c r="J184" s="36"/>
      <c r="K184" s="36"/>
      <c r="L184" s="40"/>
      <c r="M184" s="187"/>
      <c r="N184" s="188"/>
      <c r="O184" s="80"/>
      <c r="P184" s="80"/>
      <c r="Q184" s="80"/>
      <c r="R184" s="80"/>
      <c r="S184" s="80"/>
      <c r="T184" s="81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131</v>
      </c>
      <c r="AU184" s="13" t="s">
        <v>69</v>
      </c>
    </row>
    <row r="185" s="2" customFormat="1" ht="16.5" customHeight="1">
      <c r="A185" s="34"/>
      <c r="B185" s="35"/>
      <c r="C185" s="171" t="s">
        <v>278</v>
      </c>
      <c r="D185" s="171" t="s">
        <v>123</v>
      </c>
      <c r="E185" s="172" t="s">
        <v>291</v>
      </c>
      <c r="F185" s="173" t="s">
        <v>292</v>
      </c>
      <c r="G185" s="174" t="s">
        <v>135</v>
      </c>
      <c r="H185" s="175">
        <v>30</v>
      </c>
      <c r="I185" s="176"/>
      <c r="J185" s="177">
        <f>ROUND(I185*H185,2)</f>
        <v>0</v>
      </c>
      <c r="K185" s="173" t="s">
        <v>127</v>
      </c>
      <c r="L185" s="40"/>
      <c r="M185" s="178" t="s">
        <v>19</v>
      </c>
      <c r="N185" s="179" t="s">
        <v>40</v>
      </c>
      <c r="O185" s="80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2" t="s">
        <v>128</v>
      </c>
      <c r="AT185" s="182" t="s">
        <v>123</v>
      </c>
      <c r="AU185" s="182" t="s">
        <v>69</v>
      </c>
      <c r="AY185" s="13" t="s">
        <v>129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3" t="s">
        <v>76</v>
      </c>
      <c r="BK185" s="183">
        <f>ROUND(I185*H185,2)</f>
        <v>0</v>
      </c>
      <c r="BL185" s="13" t="s">
        <v>128</v>
      </c>
      <c r="BM185" s="182" t="s">
        <v>285</v>
      </c>
    </row>
    <row r="186" s="2" customFormat="1">
      <c r="A186" s="34"/>
      <c r="B186" s="35"/>
      <c r="C186" s="36"/>
      <c r="D186" s="184" t="s">
        <v>130</v>
      </c>
      <c r="E186" s="36"/>
      <c r="F186" s="185" t="s">
        <v>292</v>
      </c>
      <c r="G186" s="36"/>
      <c r="H186" s="36"/>
      <c r="I186" s="186"/>
      <c r="J186" s="36"/>
      <c r="K186" s="36"/>
      <c r="L186" s="40"/>
      <c r="M186" s="187"/>
      <c r="N186" s="188"/>
      <c r="O186" s="80"/>
      <c r="P186" s="80"/>
      <c r="Q186" s="80"/>
      <c r="R186" s="80"/>
      <c r="S186" s="80"/>
      <c r="T186" s="81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130</v>
      </c>
      <c r="AU186" s="13" t="s">
        <v>69</v>
      </c>
    </row>
    <row r="187" s="2" customFormat="1">
      <c r="A187" s="34"/>
      <c r="B187" s="35"/>
      <c r="C187" s="36"/>
      <c r="D187" s="184" t="s">
        <v>131</v>
      </c>
      <c r="E187" s="36"/>
      <c r="F187" s="189" t="s">
        <v>348</v>
      </c>
      <c r="G187" s="36"/>
      <c r="H187" s="36"/>
      <c r="I187" s="186"/>
      <c r="J187" s="36"/>
      <c r="K187" s="36"/>
      <c r="L187" s="40"/>
      <c r="M187" s="187"/>
      <c r="N187" s="188"/>
      <c r="O187" s="80"/>
      <c r="P187" s="80"/>
      <c r="Q187" s="80"/>
      <c r="R187" s="80"/>
      <c r="S187" s="80"/>
      <c r="T187" s="81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131</v>
      </c>
      <c r="AU187" s="13" t="s">
        <v>69</v>
      </c>
    </row>
    <row r="188" s="2" customFormat="1" ht="16.5" customHeight="1">
      <c r="A188" s="34"/>
      <c r="B188" s="35"/>
      <c r="C188" s="171" t="s">
        <v>208</v>
      </c>
      <c r="D188" s="171" t="s">
        <v>123</v>
      </c>
      <c r="E188" s="172" t="s">
        <v>195</v>
      </c>
      <c r="F188" s="173" t="s">
        <v>196</v>
      </c>
      <c r="G188" s="174" t="s">
        <v>197</v>
      </c>
      <c r="H188" s="175">
        <v>8.1600000000000001</v>
      </c>
      <c r="I188" s="176"/>
      <c r="J188" s="177">
        <f>ROUND(I188*H188,2)</f>
        <v>0</v>
      </c>
      <c r="K188" s="173" t="s">
        <v>127</v>
      </c>
      <c r="L188" s="40"/>
      <c r="M188" s="178" t="s">
        <v>19</v>
      </c>
      <c r="N188" s="179" t="s">
        <v>40</v>
      </c>
      <c r="O188" s="80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2" t="s">
        <v>128</v>
      </c>
      <c r="AT188" s="182" t="s">
        <v>123</v>
      </c>
      <c r="AU188" s="182" t="s">
        <v>69</v>
      </c>
      <c r="AY188" s="13" t="s">
        <v>129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3" t="s">
        <v>76</v>
      </c>
      <c r="BK188" s="183">
        <f>ROUND(I188*H188,2)</f>
        <v>0</v>
      </c>
      <c r="BL188" s="13" t="s">
        <v>128</v>
      </c>
      <c r="BM188" s="182" t="s">
        <v>289</v>
      </c>
    </row>
    <row r="189" s="2" customFormat="1">
      <c r="A189" s="34"/>
      <c r="B189" s="35"/>
      <c r="C189" s="36"/>
      <c r="D189" s="184" t="s">
        <v>130</v>
      </c>
      <c r="E189" s="36"/>
      <c r="F189" s="185" t="s">
        <v>196</v>
      </c>
      <c r="G189" s="36"/>
      <c r="H189" s="36"/>
      <c r="I189" s="186"/>
      <c r="J189" s="36"/>
      <c r="K189" s="36"/>
      <c r="L189" s="40"/>
      <c r="M189" s="187"/>
      <c r="N189" s="188"/>
      <c r="O189" s="80"/>
      <c r="P189" s="80"/>
      <c r="Q189" s="80"/>
      <c r="R189" s="80"/>
      <c r="S189" s="80"/>
      <c r="T189" s="81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130</v>
      </c>
      <c r="AU189" s="13" t="s">
        <v>69</v>
      </c>
    </row>
    <row r="190" s="2" customFormat="1">
      <c r="A190" s="34"/>
      <c r="B190" s="35"/>
      <c r="C190" s="36"/>
      <c r="D190" s="184" t="s">
        <v>131</v>
      </c>
      <c r="E190" s="36"/>
      <c r="F190" s="189" t="s">
        <v>297</v>
      </c>
      <c r="G190" s="36"/>
      <c r="H190" s="36"/>
      <c r="I190" s="186"/>
      <c r="J190" s="36"/>
      <c r="K190" s="36"/>
      <c r="L190" s="40"/>
      <c r="M190" s="187"/>
      <c r="N190" s="188"/>
      <c r="O190" s="80"/>
      <c r="P190" s="80"/>
      <c r="Q190" s="80"/>
      <c r="R190" s="80"/>
      <c r="S190" s="80"/>
      <c r="T190" s="81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131</v>
      </c>
      <c r="AU190" s="13" t="s">
        <v>69</v>
      </c>
    </row>
    <row r="191" s="2" customFormat="1" ht="16.5" customHeight="1">
      <c r="A191" s="34"/>
      <c r="B191" s="35"/>
      <c r="C191" s="190" t="s">
        <v>286</v>
      </c>
      <c r="D191" s="190" t="s">
        <v>205</v>
      </c>
      <c r="E191" s="191" t="s">
        <v>206</v>
      </c>
      <c r="F191" s="192" t="s">
        <v>207</v>
      </c>
      <c r="G191" s="193" t="s">
        <v>151</v>
      </c>
      <c r="H191" s="194">
        <v>16.606000000000002</v>
      </c>
      <c r="I191" s="195"/>
      <c r="J191" s="196">
        <f>ROUND(I191*H191,2)</f>
        <v>0</v>
      </c>
      <c r="K191" s="192" t="s">
        <v>127</v>
      </c>
      <c r="L191" s="197"/>
      <c r="M191" s="198" t="s">
        <v>19</v>
      </c>
      <c r="N191" s="199" t="s">
        <v>40</v>
      </c>
      <c r="O191" s="80"/>
      <c r="P191" s="180">
        <f>O191*H191</f>
        <v>0</v>
      </c>
      <c r="Q191" s="180">
        <v>1</v>
      </c>
      <c r="R191" s="180">
        <f>Q191*H191</f>
        <v>16.606000000000002</v>
      </c>
      <c r="S191" s="180">
        <v>0</v>
      </c>
      <c r="T191" s="18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2" t="s">
        <v>146</v>
      </c>
      <c r="AT191" s="182" t="s">
        <v>205</v>
      </c>
      <c r="AU191" s="182" t="s">
        <v>69</v>
      </c>
      <c r="AY191" s="13" t="s">
        <v>129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3" t="s">
        <v>76</v>
      </c>
      <c r="BK191" s="183">
        <f>ROUND(I191*H191,2)</f>
        <v>0</v>
      </c>
      <c r="BL191" s="13" t="s">
        <v>128</v>
      </c>
      <c r="BM191" s="182" t="s">
        <v>293</v>
      </c>
    </row>
    <row r="192" s="2" customFormat="1">
      <c r="A192" s="34"/>
      <c r="B192" s="35"/>
      <c r="C192" s="36"/>
      <c r="D192" s="184" t="s">
        <v>130</v>
      </c>
      <c r="E192" s="36"/>
      <c r="F192" s="185" t="s">
        <v>207</v>
      </c>
      <c r="G192" s="36"/>
      <c r="H192" s="36"/>
      <c r="I192" s="186"/>
      <c r="J192" s="36"/>
      <c r="K192" s="36"/>
      <c r="L192" s="40"/>
      <c r="M192" s="187"/>
      <c r="N192" s="188"/>
      <c r="O192" s="80"/>
      <c r="P192" s="80"/>
      <c r="Q192" s="80"/>
      <c r="R192" s="80"/>
      <c r="S192" s="80"/>
      <c r="T192" s="81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130</v>
      </c>
      <c r="AU192" s="13" t="s">
        <v>69</v>
      </c>
    </row>
    <row r="193" s="2" customFormat="1">
      <c r="A193" s="34"/>
      <c r="B193" s="35"/>
      <c r="C193" s="36"/>
      <c r="D193" s="184" t="s">
        <v>131</v>
      </c>
      <c r="E193" s="36"/>
      <c r="F193" s="189" t="s">
        <v>299</v>
      </c>
      <c r="G193" s="36"/>
      <c r="H193" s="36"/>
      <c r="I193" s="186"/>
      <c r="J193" s="36"/>
      <c r="K193" s="36"/>
      <c r="L193" s="40"/>
      <c r="M193" s="187"/>
      <c r="N193" s="188"/>
      <c r="O193" s="80"/>
      <c r="P193" s="80"/>
      <c r="Q193" s="80"/>
      <c r="R193" s="80"/>
      <c r="S193" s="80"/>
      <c r="T193" s="81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131</v>
      </c>
      <c r="AU193" s="13" t="s">
        <v>69</v>
      </c>
    </row>
    <row r="194" s="2" customFormat="1" ht="16.5" customHeight="1">
      <c r="A194" s="34"/>
      <c r="B194" s="35"/>
      <c r="C194" s="190" t="s">
        <v>213</v>
      </c>
      <c r="D194" s="190" t="s">
        <v>205</v>
      </c>
      <c r="E194" s="191" t="s">
        <v>301</v>
      </c>
      <c r="F194" s="192" t="s">
        <v>302</v>
      </c>
      <c r="G194" s="193" t="s">
        <v>151</v>
      </c>
      <c r="H194" s="194">
        <v>5.5499999999999998</v>
      </c>
      <c r="I194" s="195"/>
      <c r="J194" s="196">
        <f>ROUND(I194*H194,2)</f>
        <v>0</v>
      </c>
      <c r="K194" s="192" t="s">
        <v>127</v>
      </c>
      <c r="L194" s="197"/>
      <c r="M194" s="198" t="s">
        <v>19</v>
      </c>
      <c r="N194" s="199" t="s">
        <v>40</v>
      </c>
      <c r="O194" s="80"/>
      <c r="P194" s="180">
        <f>O194*H194</f>
        <v>0</v>
      </c>
      <c r="Q194" s="180">
        <v>1</v>
      </c>
      <c r="R194" s="180">
        <f>Q194*H194</f>
        <v>5.5499999999999998</v>
      </c>
      <c r="S194" s="180">
        <v>0</v>
      </c>
      <c r="T194" s="18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2" t="s">
        <v>146</v>
      </c>
      <c r="AT194" s="182" t="s">
        <v>205</v>
      </c>
      <c r="AU194" s="182" t="s">
        <v>69</v>
      </c>
      <c r="AY194" s="13" t="s">
        <v>129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3" t="s">
        <v>76</v>
      </c>
      <c r="BK194" s="183">
        <f>ROUND(I194*H194,2)</f>
        <v>0</v>
      </c>
      <c r="BL194" s="13" t="s">
        <v>128</v>
      </c>
      <c r="BM194" s="182" t="s">
        <v>296</v>
      </c>
    </row>
    <row r="195" s="2" customFormat="1">
      <c r="A195" s="34"/>
      <c r="B195" s="35"/>
      <c r="C195" s="36"/>
      <c r="D195" s="184" t="s">
        <v>130</v>
      </c>
      <c r="E195" s="36"/>
      <c r="F195" s="185" t="s">
        <v>302</v>
      </c>
      <c r="G195" s="36"/>
      <c r="H195" s="36"/>
      <c r="I195" s="186"/>
      <c r="J195" s="36"/>
      <c r="K195" s="36"/>
      <c r="L195" s="40"/>
      <c r="M195" s="187"/>
      <c r="N195" s="188"/>
      <c r="O195" s="80"/>
      <c r="P195" s="80"/>
      <c r="Q195" s="80"/>
      <c r="R195" s="80"/>
      <c r="S195" s="80"/>
      <c r="T195" s="81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130</v>
      </c>
      <c r="AU195" s="13" t="s">
        <v>69</v>
      </c>
    </row>
    <row r="196" s="2" customFormat="1">
      <c r="A196" s="34"/>
      <c r="B196" s="35"/>
      <c r="C196" s="36"/>
      <c r="D196" s="184" t="s">
        <v>131</v>
      </c>
      <c r="E196" s="36"/>
      <c r="F196" s="189" t="s">
        <v>349</v>
      </c>
      <c r="G196" s="36"/>
      <c r="H196" s="36"/>
      <c r="I196" s="186"/>
      <c r="J196" s="36"/>
      <c r="K196" s="36"/>
      <c r="L196" s="40"/>
      <c r="M196" s="187"/>
      <c r="N196" s="188"/>
      <c r="O196" s="80"/>
      <c r="P196" s="80"/>
      <c r="Q196" s="80"/>
      <c r="R196" s="80"/>
      <c r="S196" s="80"/>
      <c r="T196" s="81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131</v>
      </c>
      <c r="AU196" s="13" t="s">
        <v>69</v>
      </c>
    </row>
    <row r="197" s="2" customFormat="1" ht="33" customHeight="1">
      <c r="A197" s="34"/>
      <c r="B197" s="35"/>
      <c r="C197" s="171" t="s">
        <v>295</v>
      </c>
      <c r="D197" s="171" t="s">
        <v>123</v>
      </c>
      <c r="E197" s="172" t="s">
        <v>215</v>
      </c>
      <c r="F197" s="173" t="s">
        <v>216</v>
      </c>
      <c r="G197" s="174" t="s">
        <v>151</v>
      </c>
      <c r="H197" s="175">
        <v>22.155999999999999</v>
      </c>
      <c r="I197" s="176"/>
      <c r="J197" s="177">
        <f>ROUND(I197*H197,2)</f>
        <v>0</v>
      </c>
      <c r="K197" s="173" t="s">
        <v>127</v>
      </c>
      <c r="L197" s="40"/>
      <c r="M197" s="178" t="s">
        <v>19</v>
      </c>
      <c r="N197" s="179" t="s">
        <v>40</v>
      </c>
      <c r="O197" s="80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2" t="s">
        <v>128</v>
      </c>
      <c r="AT197" s="182" t="s">
        <v>123</v>
      </c>
      <c r="AU197" s="182" t="s">
        <v>69</v>
      </c>
      <c r="AY197" s="13" t="s">
        <v>129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3" t="s">
        <v>76</v>
      </c>
      <c r="BK197" s="183">
        <f>ROUND(I197*H197,2)</f>
        <v>0</v>
      </c>
      <c r="BL197" s="13" t="s">
        <v>128</v>
      </c>
      <c r="BM197" s="182" t="s">
        <v>298</v>
      </c>
    </row>
    <row r="198" s="2" customFormat="1">
      <c r="A198" s="34"/>
      <c r="B198" s="35"/>
      <c r="C198" s="36"/>
      <c r="D198" s="184" t="s">
        <v>130</v>
      </c>
      <c r="E198" s="36"/>
      <c r="F198" s="185" t="s">
        <v>216</v>
      </c>
      <c r="G198" s="36"/>
      <c r="H198" s="36"/>
      <c r="I198" s="186"/>
      <c r="J198" s="36"/>
      <c r="K198" s="36"/>
      <c r="L198" s="40"/>
      <c r="M198" s="187"/>
      <c r="N198" s="188"/>
      <c r="O198" s="80"/>
      <c r="P198" s="80"/>
      <c r="Q198" s="80"/>
      <c r="R198" s="80"/>
      <c r="S198" s="80"/>
      <c r="T198" s="81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130</v>
      </c>
      <c r="AU198" s="13" t="s">
        <v>69</v>
      </c>
    </row>
    <row r="199" s="2" customFormat="1">
      <c r="A199" s="34"/>
      <c r="B199" s="35"/>
      <c r="C199" s="36"/>
      <c r="D199" s="184" t="s">
        <v>131</v>
      </c>
      <c r="E199" s="36"/>
      <c r="F199" s="189" t="s">
        <v>218</v>
      </c>
      <c r="G199" s="36"/>
      <c r="H199" s="36"/>
      <c r="I199" s="186"/>
      <c r="J199" s="36"/>
      <c r="K199" s="36"/>
      <c r="L199" s="40"/>
      <c r="M199" s="187"/>
      <c r="N199" s="188"/>
      <c r="O199" s="80"/>
      <c r="P199" s="80"/>
      <c r="Q199" s="80"/>
      <c r="R199" s="80"/>
      <c r="S199" s="80"/>
      <c r="T199" s="81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131</v>
      </c>
      <c r="AU199" s="13" t="s">
        <v>69</v>
      </c>
    </row>
    <row r="200" s="2" customFormat="1" ht="16.5" customHeight="1">
      <c r="A200" s="34"/>
      <c r="B200" s="35"/>
      <c r="C200" s="171" t="s">
        <v>217</v>
      </c>
      <c r="D200" s="171" t="s">
        <v>123</v>
      </c>
      <c r="E200" s="172" t="s">
        <v>307</v>
      </c>
      <c r="F200" s="173" t="s">
        <v>308</v>
      </c>
      <c r="G200" s="174" t="s">
        <v>151</v>
      </c>
      <c r="H200" s="175">
        <v>0.95999999999999996</v>
      </c>
      <c r="I200" s="176"/>
      <c r="J200" s="177">
        <f>ROUND(I200*H200,2)</f>
        <v>0</v>
      </c>
      <c r="K200" s="173" t="s">
        <v>127</v>
      </c>
      <c r="L200" s="40"/>
      <c r="M200" s="178" t="s">
        <v>19</v>
      </c>
      <c r="N200" s="179" t="s">
        <v>40</v>
      </c>
      <c r="O200" s="80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2" t="s">
        <v>128</v>
      </c>
      <c r="AT200" s="182" t="s">
        <v>123</v>
      </c>
      <c r="AU200" s="182" t="s">
        <v>69</v>
      </c>
      <c r="AY200" s="13" t="s">
        <v>129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3" t="s">
        <v>76</v>
      </c>
      <c r="BK200" s="183">
        <f>ROUND(I200*H200,2)</f>
        <v>0</v>
      </c>
      <c r="BL200" s="13" t="s">
        <v>128</v>
      </c>
      <c r="BM200" s="182" t="s">
        <v>303</v>
      </c>
    </row>
    <row r="201" s="2" customFormat="1">
      <c r="A201" s="34"/>
      <c r="B201" s="35"/>
      <c r="C201" s="36"/>
      <c r="D201" s="184" t="s">
        <v>130</v>
      </c>
      <c r="E201" s="36"/>
      <c r="F201" s="185" t="s">
        <v>308</v>
      </c>
      <c r="G201" s="36"/>
      <c r="H201" s="36"/>
      <c r="I201" s="186"/>
      <c r="J201" s="36"/>
      <c r="K201" s="36"/>
      <c r="L201" s="40"/>
      <c r="M201" s="187"/>
      <c r="N201" s="188"/>
      <c r="O201" s="80"/>
      <c r="P201" s="80"/>
      <c r="Q201" s="80"/>
      <c r="R201" s="80"/>
      <c r="S201" s="80"/>
      <c r="T201" s="81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130</v>
      </c>
      <c r="AU201" s="13" t="s">
        <v>69</v>
      </c>
    </row>
    <row r="202" s="2" customFormat="1">
      <c r="A202" s="34"/>
      <c r="B202" s="35"/>
      <c r="C202" s="36"/>
      <c r="D202" s="184" t="s">
        <v>131</v>
      </c>
      <c r="E202" s="36"/>
      <c r="F202" s="189" t="s">
        <v>350</v>
      </c>
      <c r="G202" s="36"/>
      <c r="H202" s="36"/>
      <c r="I202" s="186"/>
      <c r="J202" s="36"/>
      <c r="K202" s="36"/>
      <c r="L202" s="40"/>
      <c r="M202" s="187"/>
      <c r="N202" s="188"/>
      <c r="O202" s="80"/>
      <c r="P202" s="80"/>
      <c r="Q202" s="80"/>
      <c r="R202" s="80"/>
      <c r="S202" s="80"/>
      <c r="T202" s="81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131</v>
      </c>
      <c r="AU202" s="13" t="s">
        <v>69</v>
      </c>
    </row>
    <row r="203" s="2" customFormat="1" ht="37.8" customHeight="1">
      <c r="A203" s="34"/>
      <c r="B203" s="35"/>
      <c r="C203" s="171" t="s">
        <v>300</v>
      </c>
      <c r="D203" s="171" t="s">
        <v>123</v>
      </c>
      <c r="E203" s="172" t="s">
        <v>311</v>
      </c>
      <c r="F203" s="173" t="s">
        <v>312</v>
      </c>
      <c r="G203" s="174" t="s">
        <v>135</v>
      </c>
      <c r="H203" s="175">
        <v>1</v>
      </c>
      <c r="I203" s="176"/>
      <c r="J203" s="177">
        <f>ROUND(I203*H203,2)</f>
        <v>0</v>
      </c>
      <c r="K203" s="173" t="s">
        <v>127</v>
      </c>
      <c r="L203" s="40"/>
      <c r="M203" s="178" t="s">
        <v>19</v>
      </c>
      <c r="N203" s="179" t="s">
        <v>40</v>
      </c>
      <c r="O203" s="80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2" t="s">
        <v>128</v>
      </c>
      <c r="AT203" s="182" t="s">
        <v>123</v>
      </c>
      <c r="AU203" s="182" t="s">
        <v>69</v>
      </c>
      <c r="AY203" s="13" t="s">
        <v>129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3" t="s">
        <v>76</v>
      </c>
      <c r="BK203" s="183">
        <f>ROUND(I203*H203,2)</f>
        <v>0</v>
      </c>
      <c r="BL203" s="13" t="s">
        <v>128</v>
      </c>
      <c r="BM203" s="182" t="s">
        <v>305</v>
      </c>
    </row>
    <row r="204" s="2" customFormat="1">
      <c r="A204" s="34"/>
      <c r="B204" s="35"/>
      <c r="C204" s="36"/>
      <c r="D204" s="184" t="s">
        <v>130</v>
      </c>
      <c r="E204" s="36"/>
      <c r="F204" s="185" t="s">
        <v>312</v>
      </c>
      <c r="G204" s="36"/>
      <c r="H204" s="36"/>
      <c r="I204" s="186"/>
      <c r="J204" s="36"/>
      <c r="K204" s="36"/>
      <c r="L204" s="40"/>
      <c r="M204" s="187"/>
      <c r="N204" s="188"/>
      <c r="O204" s="80"/>
      <c r="P204" s="80"/>
      <c r="Q204" s="80"/>
      <c r="R204" s="80"/>
      <c r="S204" s="80"/>
      <c r="T204" s="81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130</v>
      </c>
      <c r="AU204" s="13" t="s">
        <v>69</v>
      </c>
    </row>
    <row r="205" s="2" customFormat="1" ht="16.5" customHeight="1">
      <c r="A205" s="34"/>
      <c r="B205" s="35"/>
      <c r="C205" s="171" t="s">
        <v>222</v>
      </c>
      <c r="D205" s="171" t="s">
        <v>123</v>
      </c>
      <c r="E205" s="172" t="s">
        <v>315</v>
      </c>
      <c r="F205" s="173" t="s">
        <v>316</v>
      </c>
      <c r="G205" s="174" t="s">
        <v>151</v>
      </c>
      <c r="H205" s="175">
        <v>0.95999999999999996</v>
      </c>
      <c r="I205" s="176"/>
      <c r="J205" s="177">
        <f>ROUND(I205*H205,2)</f>
        <v>0</v>
      </c>
      <c r="K205" s="173" t="s">
        <v>127</v>
      </c>
      <c r="L205" s="40"/>
      <c r="M205" s="178" t="s">
        <v>19</v>
      </c>
      <c r="N205" s="179" t="s">
        <v>40</v>
      </c>
      <c r="O205" s="80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2" t="s">
        <v>128</v>
      </c>
      <c r="AT205" s="182" t="s">
        <v>123</v>
      </c>
      <c r="AU205" s="182" t="s">
        <v>69</v>
      </c>
      <c r="AY205" s="13" t="s">
        <v>129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3" t="s">
        <v>76</v>
      </c>
      <c r="BK205" s="183">
        <f>ROUND(I205*H205,2)</f>
        <v>0</v>
      </c>
      <c r="BL205" s="13" t="s">
        <v>128</v>
      </c>
      <c r="BM205" s="182" t="s">
        <v>309</v>
      </c>
    </row>
    <row r="206" s="2" customFormat="1">
      <c r="A206" s="34"/>
      <c r="B206" s="35"/>
      <c r="C206" s="36"/>
      <c r="D206" s="184" t="s">
        <v>130</v>
      </c>
      <c r="E206" s="36"/>
      <c r="F206" s="185" t="s">
        <v>316</v>
      </c>
      <c r="G206" s="36"/>
      <c r="H206" s="36"/>
      <c r="I206" s="186"/>
      <c r="J206" s="36"/>
      <c r="K206" s="36"/>
      <c r="L206" s="40"/>
      <c r="M206" s="187"/>
      <c r="N206" s="188"/>
      <c r="O206" s="80"/>
      <c r="P206" s="80"/>
      <c r="Q206" s="80"/>
      <c r="R206" s="80"/>
      <c r="S206" s="80"/>
      <c r="T206" s="81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130</v>
      </c>
      <c r="AU206" s="13" t="s">
        <v>69</v>
      </c>
    </row>
    <row r="207" s="2" customFormat="1">
      <c r="A207" s="34"/>
      <c r="B207" s="35"/>
      <c r="C207" s="36"/>
      <c r="D207" s="184" t="s">
        <v>131</v>
      </c>
      <c r="E207" s="36"/>
      <c r="F207" s="189" t="s">
        <v>318</v>
      </c>
      <c r="G207" s="36"/>
      <c r="H207" s="36"/>
      <c r="I207" s="186"/>
      <c r="J207" s="36"/>
      <c r="K207" s="36"/>
      <c r="L207" s="40"/>
      <c r="M207" s="187"/>
      <c r="N207" s="188"/>
      <c r="O207" s="80"/>
      <c r="P207" s="80"/>
      <c r="Q207" s="80"/>
      <c r="R207" s="80"/>
      <c r="S207" s="80"/>
      <c r="T207" s="81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131</v>
      </c>
      <c r="AU207" s="13" t="s">
        <v>69</v>
      </c>
    </row>
    <row r="208" s="2" customFormat="1" ht="16.5" customHeight="1">
      <c r="A208" s="34"/>
      <c r="B208" s="35"/>
      <c r="C208" s="171" t="s">
        <v>306</v>
      </c>
      <c r="D208" s="171" t="s">
        <v>123</v>
      </c>
      <c r="E208" s="172" t="s">
        <v>181</v>
      </c>
      <c r="F208" s="173" t="s">
        <v>182</v>
      </c>
      <c r="G208" s="174" t="s">
        <v>151</v>
      </c>
      <c r="H208" s="175">
        <v>0.60599999999999998</v>
      </c>
      <c r="I208" s="176"/>
      <c r="J208" s="177">
        <f>ROUND(I208*H208,2)</f>
        <v>0</v>
      </c>
      <c r="K208" s="173" t="s">
        <v>127</v>
      </c>
      <c r="L208" s="40"/>
      <c r="M208" s="178" t="s">
        <v>19</v>
      </c>
      <c r="N208" s="179" t="s">
        <v>40</v>
      </c>
      <c r="O208" s="80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2" t="s">
        <v>128</v>
      </c>
      <c r="AT208" s="182" t="s">
        <v>123</v>
      </c>
      <c r="AU208" s="182" t="s">
        <v>69</v>
      </c>
      <c r="AY208" s="13" t="s">
        <v>129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3" t="s">
        <v>76</v>
      </c>
      <c r="BK208" s="183">
        <f>ROUND(I208*H208,2)</f>
        <v>0</v>
      </c>
      <c r="BL208" s="13" t="s">
        <v>128</v>
      </c>
      <c r="BM208" s="182" t="s">
        <v>313</v>
      </c>
    </row>
    <row r="209" s="2" customFormat="1">
      <c r="A209" s="34"/>
      <c r="B209" s="35"/>
      <c r="C209" s="36"/>
      <c r="D209" s="184" t="s">
        <v>130</v>
      </c>
      <c r="E209" s="36"/>
      <c r="F209" s="185" t="s">
        <v>182</v>
      </c>
      <c r="G209" s="36"/>
      <c r="H209" s="36"/>
      <c r="I209" s="186"/>
      <c r="J209" s="36"/>
      <c r="K209" s="36"/>
      <c r="L209" s="40"/>
      <c r="M209" s="187"/>
      <c r="N209" s="188"/>
      <c r="O209" s="80"/>
      <c r="P209" s="80"/>
      <c r="Q209" s="80"/>
      <c r="R209" s="80"/>
      <c r="S209" s="80"/>
      <c r="T209" s="81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130</v>
      </c>
      <c r="AU209" s="13" t="s">
        <v>69</v>
      </c>
    </row>
    <row r="210" s="2" customFormat="1">
      <c r="A210" s="34"/>
      <c r="B210" s="35"/>
      <c r="C210" s="36"/>
      <c r="D210" s="184" t="s">
        <v>131</v>
      </c>
      <c r="E210" s="36"/>
      <c r="F210" s="189" t="s">
        <v>351</v>
      </c>
      <c r="G210" s="36"/>
      <c r="H210" s="36"/>
      <c r="I210" s="186"/>
      <c r="J210" s="36"/>
      <c r="K210" s="36"/>
      <c r="L210" s="40"/>
      <c r="M210" s="187"/>
      <c r="N210" s="188"/>
      <c r="O210" s="80"/>
      <c r="P210" s="80"/>
      <c r="Q210" s="80"/>
      <c r="R210" s="80"/>
      <c r="S210" s="80"/>
      <c r="T210" s="81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131</v>
      </c>
      <c r="AU210" s="13" t="s">
        <v>69</v>
      </c>
    </row>
    <row r="211" s="2" customFormat="1" ht="37.8" customHeight="1">
      <c r="A211" s="34"/>
      <c r="B211" s="35"/>
      <c r="C211" s="171" t="s">
        <v>227</v>
      </c>
      <c r="D211" s="171" t="s">
        <v>123</v>
      </c>
      <c r="E211" s="172" t="s">
        <v>311</v>
      </c>
      <c r="F211" s="173" t="s">
        <v>312</v>
      </c>
      <c r="G211" s="174" t="s">
        <v>135</v>
      </c>
      <c r="H211" s="175">
        <v>1</v>
      </c>
      <c r="I211" s="176"/>
      <c r="J211" s="177">
        <f>ROUND(I211*H211,2)</f>
        <v>0</v>
      </c>
      <c r="K211" s="173" t="s">
        <v>127</v>
      </c>
      <c r="L211" s="40"/>
      <c r="M211" s="178" t="s">
        <v>19</v>
      </c>
      <c r="N211" s="179" t="s">
        <v>40</v>
      </c>
      <c r="O211" s="80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2" t="s">
        <v>128</v>
      </c>
      <c r="AT211" s="182" t="s">
        <v>123</v>
      </c>
      <c r="AU211" s="182" t="s">
        <v>69</v>
      </c>
      <c r="AY211" s="13" t="s">
        <v>129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3" t="s">
        <v>76</v>
      </c>
      <c r="BK211" s="183">
        <f>ROUND(I211*H211,2)</f>
        <v>0</v>
      </c>
      <c r="BL211" s="13" t="s">
        <v>128</v>
      </c>
      <c r="BM211" s="182" t="s">
        <v>317</v>
      </c>
    </row>
    <row r="212" s="2" customFormat="1">
      <c r="A212" s="34"/>
      <c r="B212" s="35"/>
      <c r="C212" s="36"/>
      <c r="D212" s="184" t="s">
        <v>130</v>
      </c>
      <c r="E212" s="36"/>
      <c r="F212" s="185" t="s">
        <v>312</v>
      </c>
      <c r="G212" s="36"/>
      <c r="H212" s="36"/>
      <c r="I212" s="186"/>
      <c r="J212" s="36"/>
      <c r="K212" s="36"/>
      <c r="L212" s="40"/>
      <c r="M212" s="187"/>
      <c r="N212" s="188"/>
      <c r="O212" s="80"/>
      <c r="P212" s="80"/>
      <c r="Q212" s="80"/>
      <c r="R212" s="80"/>
      <c r="S212" s="80"/>
      <c r="T212" s="81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130</v>
      </c>
      <c r="AU212" s="13" t="s">
        <v>69</v>
      </c>
    </row>
    <row r="213" s="2" customFormat="1" ht="16.5" customHeight="1">
      <c r="A213" s="34"/>
      <c r="B213" s="35"/>
      <c r="C213" s="171" t="s">
        <v>314</v>
      </c>
      <c r="D213" s="171" t="s">
        <v>123</v>
      </c>
      <c r="E213" s="172" t="s">
        <v>323</v>
      </c>
      <c r="F213" s="173" t="s">
        <v>324</v>
      </c>
      <c r="G213" s="174" t="s">
        <v>151</v>
      </c>
      <c r="H213" s="175">
        <v>0.60599999999999998</v>
      </c>
      <c r="I213" s="176"/>
      <c r="J213" s="177">
        <f>ROUND(I213*H213,2)</f>
        <v>0</v>
      </c>
      <c r="K213" s="173" t="s">
        <v>127</v>
      </c>
      <c r="L213" s="40"/>
      <c r="M213" s="178" t="s">
        <v>19</v>
      </c>
      <c r="N213" s="179" t="s">
        <v>40</v>
      </c>
      <c r="O213" s="80"/>
      <c r="P213" s="180">
        <f>O213*H213</f>
        <v>0</v>
      </c>
      <c r="Q213" s="180">
        <v>0</v>
      </c>
      <c r="R213" s="180">
        <f>Q213*H213</f>
        <v>0</v>
      </c>
      <c r="S213" s="180">
        <v>0</v>
      </c>
      <c r="T213" s="18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2" t="s">
        <v>128</v>
      </c>
      <c r="AT213" s="182" t="s">
        <v>123</v>
      </c>
      <c r="AU213" s="182" t="s">
        <v>69</v>
      </c>
      <c r="AY213" s="13" t="s">
        <v>129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3" t="s">
        <v>76</v>
      </c>
      <c r="BK213" s="183">
        <f>ROUND(I213*H213,2)</f>
        <v>0</v>
      </c>
      <c r="BL213" s="13" t="s">
        <v>128</v>
      </c>
      <c r="BM213" s="182" t="s">
        <v>319</v>
      </c>
    </row>
    <row r="214" s="2" customFormat="1">
      <c r="A214" s="34"/>
      <c r="B214" s="35"/>
      <c r="C214" s="36"/>
      <c r="D214" s="184" t="s">
        <v>130</v>
      </c>
      <c r="E214" s="36"/>
      <c r="F214" s="185" t="s">
        <v>324</v>
      </c>
      <c r="G214" s="36"/>
      <c r="H214" s="36"/>
      <c r="I214" s="186"/>
      <c r="J214" s="36"/>
      <c r="K214" s="36"/>
      <c r="L214" s="40"/>
      <c r="M214" s="187"/>
      <c r="N214" s="188"/>
      <c r="O214" s="80"/>
      <c r="P214" s="80"/>
      <c r="Q214" s="80"/>
      <c r="R214" s="80"/>
      <c r="S214" s="80"/>
      <c r="T214" s="81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130</v>
      </c>
      <c r="AU214" s="13" t="s">
        <v>69</v>
      </c>
    </row>
    <row r="215" s="2" customFormat="1">
      <c r="A215" s="34"/>
      <c r="B215" s="35"/>
      <c r="C215" s="36"/>
      <c r="D215" s="184" t="s">
        <v>131</v>
      </c>
      <c r="E215" s="36"/>
      <c r="F215" s="189" t="s">
        <v>326</v>
      </c>
      <c r="G215" s="36"/>
      <c r="H215" s="36"/>
      <c r="I215" s="186"/>
      <c r="J215" s="36"/>
      <c r="K215" s="36"/>
      <c r="L215" s="40"/>
      <c r="M215" s="200"/>
      <c r="N215" s="201"/>
      <c r="O215" s="202"/>
      <c r="P215" s="202"/>
      <c r="Q215" s="202"/>
      <c r="R215" s="202"/>
      <c r="S215" s="202"/>
      <c r="T215" s="203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131</v>
      </c>
      <c r="AU215" s="13" t="s">
        <v>69</v>
      </c>
    </row>
    <row r="216" s="2" customFormat="1" ht="6.96" customHeight="1">
      <c r="A216" s="34"/>
      <c r="B216" s="55"/>
      <c r="C216" s="56"/>
      <c r="D216" s="56"/>
      <c r="E216" s="56"/>
      <c r="F216" s="56"/>
      <c r="G216" s="56"/>
      <c r="H216" s="56"/>
      <c r="I216" s="56"/>
      <c r="J216" s="56"/>
      <c r="K216" s="56"/>
      <c r="L216" s="40"/>
      <c r="M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</row>
  </sheetData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orientation="landscape" blackAndWhite="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6"/>
      <c r="AT3" s="13" t="s">
        <v>78</v>
      </c>
    </row>
    <row r="4" hidden="1" s="1" customFormat="1" ht="24.96" customHeight="1">
      <c r="B4" s="16"/>
      <c r="D4" s="125" t="s">
        <v>103</v>
      </c>
      <c r="L4" s="16"/>
      <c r="M4" s="126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7" t="s">
        <v>16</v>
      </c>
      <c r="L6" s="16"/>
    </row>
    <row r="7" hidden="1" s="1" customFormat="1" ht="16.5" customHeight="1">
      <c r="B7" s="16"/>
      <c r="E7" s="128" t="str">
        <f>'Rekapitulace stavby'!K6</f>
        <v>Oprava staničních kolejí v žst. Česká Třebová</v>
      </c>
      <c r="F7" s="127"/>
      <c r="G7" s="127"/>
      <c r="H7" s="127"/>
      <c r="L7" s="16"/>
    </row>
    <row r="8" hidden="1" s="2" customFormat="1" ht="12" customHeight="1">
      <c r="A8" s="34"/>
      <c r="B8" s="40"/>
      <c r="C8" s="34"/>
      <c r="D8" s="127" t="s">
        <v>104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0" t="s">
        <v>352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7" t="s">
        <v>18</v>
      </c>
      <c r="E11" s="34"/>
      <c r="F11" s="131" t="s">
        <v>19</v>
      </c>
      <c r="G11" s="34"/>
      <c r="H11" s="34"/>
      <c r="I11" s="127" t="s">
        <v>20</v>
      </c>
      <c r="J11" s="131" t="s">
        <v>19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7" t="s">
        <v>21</v>
      </c>
      <c r="E12" s="34"/>
      <c r="F12" s="131" t="s">
        <v>22</v>
      </c>
      <c r="G12" s="34"/>
      <c r="H12" s="34"/>
      <c r="I12" s="127" t="s">
        <v>23</v>
      </c>
      <c r="J12" s="132" t="str">
        <f>'Rekapitulace stavby'!AN8</f>
        <v>27. 6. 2022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7" t="s">
        <v>25</v>
      </c>
      <c r="E14" s="34"/>
      <c r="F14" s="34"/>
      <c r="G14" s="34"/>
      <c r="H14" s="34"/>
      <c r="I14" s="127" t="s">
        <v>26</v>
      </c>
      <c r="J14" s="131" t="str">
        <f>IF('Rekapitulace stavby'!AN10="","",'Rekapitulace stavby'!AN10)</f>
        <v/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1" t="str">
        <f>IF('Rekapitulace stavby'!E11="","",'Rekapitulace stavby'!E11)</f>
        <v xml:space="preserve"> </v>
      </c>
      <c r="F15" s="34"/>
      <c r="G15" s="34"/>
      <c r="H15" s="34"/>
      <c r="I15" s="127" t="s">
        <v>27</v>
      </c>
      <c r="J15" s="131" t="str">
        <f>IF('Rekapitulace stavby'!AN11="","",'Rekapitulace stavby'!AN11)</f>
        <v/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7" t="s">
        <v>28</v>
      </c>
      <c r="E17" s="34"/>
      <c r="F17" s="34"/>
      <c r="G17" s="34"/>
      <c r="H17" s="34"/>
      <c r="I17" s="127" t="s">
        <v>26</v>
      </c>
      <c r="J17" s="29" t="str">
        <f>'Rekapitulace stavby'!AN13</f>
        <v>Vyplň údaj</v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1"/>
      <c r="G18" s="131"/>
      <c r="H18" s="131"/>
      <c r="I18" s="127" t="s">
        <v>27</v>
      </c>
      <c r="J18" s="29" t="str">
        <f>'Rekapitulace stavby'!AN14</f>
        <v>Vyplň údaj</v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7" t="s">
        <v>30</v>
      </c>
      <c r="E20" s="34"/>
      <c r="F20" s="34"/>
      <c r="G20" s="34"/>
      <c r="H20" s="34"/>
      <c r="I20" s="127" t="s">
        <v>26</v>
      </c>
      <c r="J20" s="131" t="str">
        <f>IF('Rekapitulace stavby'!AN16="","",'Rekapitulace stavby'!AN16)</f>
        <v/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1" t="str">
        <f>IF('Rekapitulace stavby'!E17="","",'Rekapitulace stavby'!E17)</f>
        <v xml:space="preserve"> </v>
      </c>
      <c r="F21" s="34"/>
      <c r="G21" s="34"/>
      <c r="H21" s="34"/>
      <c r="I21" s="127" t="s">
        <v>27</v>
      </c>
      <c r="J21" s="131" t="str">
        <f>IF('Rekapitulace stavby'!AN17="","",'Rekapitulace stavby'!AN17)</f>
        <v/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7" t="s">
        <v>32</v>
      </c>
      <c r="E23" s="34"/>
      <c r="F23" s="34"/>
      <c r="G23" s="34"/>
      <c r="H23" s="34"/>
      <c r="I23" s="127" t="s">
        <v>26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27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7" t="s">
        <v>33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8" t="s">
        <v>35</v>
      </c>
      <c r="E30" s="34"/>
      <c r="F30" s="34"/>
      <c r="G30" s="34"/>
      <c r="H30" s="34"/>
      <c r="I30" s="34"/>
      <c r="J30" s="139">
        <f>ROUND(J79, 2)</f>
        <v>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0" t="s">
        <v>37</v>
      </c>
      <c r="G32" s="34"/>
      <c r="H32" s="34"/>
      <c r="I32" s="140" t="s">
        <v>36</v>
      </c>
      <c r="J32" s="140" t="s">
        <v>38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1" t="s">
        <v>39</v>
      </c>
      <c r="E33" s="127" t="s">
        <v>40</v>
      </c>
      <c r="F33" s="142">
        <f>ROUND((SUM(BE79:BE224)),  2)</f>
        <v>0</v>
      </c>
      <c r="G33" s="34"/>
      <c r="H33" s="34"/>
      <c r="I33" s="143">
        <v>0.20999999999999999</v>
      </c>
      <c r="J33" s="142">
        <f>ROUND(((SUM(BE79:BE224))*I33),  2)</f>
        <v>0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7" t="s">
        <v>41</v>
      </c>
      <c r="F34" s="142">
        <f>ROUND((SUM(BF79:BF224)),  2)</f>
        <v>0</v>
      </c>
      <c r="G34" s="34"/>
      <c r="H34" s="34"/>
      <c r="I34" s="143">
        <v>0.14999999999999999</v>
      </c>
      <c r="J34" s="142">
        <f>ROUND(((SUM(BF79:BF224))*I34),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42</v>
      </c>
      <c r="F35" s="142">
        <f>ROUND((SUM(BG79:BG224)),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43</v>
      </c>
      <c r="F36" s="142">
        <f>ROUND((SUM(BH79:BH224)),  2)</f>
        <v>0</v>
      </c>
      <c r="G36" s="34"/>
      <c r="H36" s="34"/>
      <c r="I36" s="143">
        <v>0.14999999999999999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44</v>
      </c>
      <c r="F37" s="142">
        <f>ROUND((SUM(BI79:BI224)),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106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Oprava staničních kolejí v žst. Česká Třebová</v>
      </c>
      <c r="F48" s="28"/>
      <c r="G48" s="28"/>
      <c r="H48" s="28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104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03 - Oprava koleje č. 213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27. 6. 2022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107</v>
      </c>
      <c r="D57" s="157"/>
      <c r="E57" s="157"/>
      <c r="F57" s="157"/>
      <c r="G57" s="157"/>
      <c r="H57" s="157"/>
      <c r="I57" s="157"/>
      <c r="J57" s="158" t="s">
        <v>108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109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110</v>
      </c>
      <c r="D66" s="36"/>
      <c r="E66" s="36"/>
      <c r="F66" s="36"/>
      <c r="G66" s="36"/>
      <c r="H66" s="36"/>
      <c r="I66" s="36"/>
      <c r="J66" s="36"/>
      <c r="K66" s="36"/>
      <c r="L66" s="12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5" t="str">
        <f>E7</f>
        <v>Oprava staničních kolejí v žst. Česká Třebová</v>
      </c>
      <c r="F69" s="28"/>
      <c r="G69" s="28"/>
      <c r="H69" s="28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104</v>
      </c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03 - Oprava koleje č. 213</v>
      </c>
      <c r="F71" s="36"/>
      <c r="G71" s="36"/>
      <c r="H71" s="36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27. 6. 2022</v>
      </c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0"/>
      <c r="B78" s="161"/>
      <c r="C78" s="162" t="s">
        <v>111</v>
      </c>
      <c r="D78" s="163" t="s">
        <v>54</v>
      </c>
      <c r="E78" s="163" t="s">
        <v>50</v>
      </c>
      <c r="F78" s="163" t="s">
        <v>51</v>
      </c>
      <c r="G78" s="163" t="s">
        <v>112</v>
      </c>
      <c r="H78" s="163" t="s">
        <v>113</v>
      </c>
      <c r="I78" s="163" t="s">
        <v>114</v>
      </c>
      <c r="J78" s="163" t="s">
        <v>108</v>
      </c>
      <c r="K78" s="164" t="s">
        <v>115</v>
      </c>
      <c r="L78" s="165"/>
      <c r="M78" s="88" t="s">
        <v>19</v>
      </c>
      <c r="N78" s="89" t="s">
        <v>39</v>
      </c>
      <c r="O78" s="89" t="s">
        <v>116</v>
      </c>
      <c r="P78" s="89" t="s">
        <v>117</v>
      </c>
      <c r="Q78" s="89" t="s">
        <v>118</v>
      </c>
      <c r="R78" s="89" t="s">
        <v>119</v>
      </c>
      <c r="S78" s="89" t="s">
        <v>120</v>
      </c>
      <c r="T78" s="90" t="s">
        <v>121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4"/>
      <c r="B79" s="35"/>
      <c r="C79" s="95" t="s">
        <v>122</v>
      </c>
      <c r="D79" s="36"/>
      <c r="E79" s="36"/>
      <c r="F79" s="36"/>
      <c r="G79" s="36"/>
      <c r="H79" s="36"/>
      <c r="I79" s="36"/>
      <c r="J79" s="166">
        <f>BK79</f>
        <v>0</v>
      </c>
      <c r="K79" s="36"/>
      <c r="L79" s="40"/>
      <c r="M79" s="91"/>
      <c r="N79" s="167"/>
      <c r="O79" s="92"/>
      <c r="P79" s="168">
        <f>SUM(P80:P224)</f>
        <v>0</v>
      </c>
      <c r="Q79" s="92"/>
      <c r="R79" s="168">
        <f>SUM(R80:R224)</f>
        <v>1626.9649999999999</v>
      </c>
      <c r="S79" s="92"/>
      <c r="T79" s="169">
        <f>SUM(T80:T224)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109</v>
      </c>
      <c r="BK79" s="170">
        <f>SUM(BK80:BK224)</f>
        <v>0</v>
      </c>
    </row>
    <row r="80" s="2" customFormat="1" ht="16.5" customHeight="1">
      <c r="A80" s="34"/>
      <c r="B80" s="35"/>
      <c r="C80" s="171" t="s">
        <v>76</v>
      </c>
      <c r="D80" s="171" t="s">
        <v>123</v>
      </c>
      <c r="E80" s="172" t="s">
        <v>124</v>
      </c>
      <c r="F80" s="173" t="s">
        <v>125</v>
      </c>
      <c r="G80" s="174" t="s">
        <v>126</v>
      </c>
      <c r="H80" s="175">
        <v>750</v>
      </c>
      <c r="I80" s="176"/>
      <c r="J80" s="177">
        <f>ROUND(I80*H80,2)</f>
        <v>0</v>
      </c>
      <c r="K80" s="173" t="s">
        <v>127</v>
      </c>
      <c r="L80" s="40"/>
      <c r="M80" s="178" t="s">
        <v>19</v>
      </c>
      <c r="N80" s="179" t="s">
        <v>40</v>
      </c>
      <c r="O80" s="80"/>
      <c r="P80" s="180">
        <f>O80*H80</f>
        <v>0</v>
      </c>
      <c r="Q80" s="180">
        <v>0</v>
      </c>
      <c r="R80" s="180">
        <f>Q80*H80</f>
        <v>0</v>
      </c>
      <c r="S80" s="180">
        <v>0</v>
      </c>
      <c r="T80" s="18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2" t="s">
        <v>128</v>
      </c>
      <c r="AT80" s="182" t="s">
        <v>123</v>
      </c>
      <c r="AU80" s="182" t="s">
        <v>69</v>
      </c>
      <c r="AY80" s="13" t="s">
        <v>129</v>
      </c>
      <c r="BE80" s="183">
        <f>IF(N80="základní",J80,0)</f>
        <v>0</v>
      </c>
      <c r="BF80" s="183">
        <f>IF(N80="snížená",J80,0)</f>
        <v>0</v>
      </c>
      <c r="BG80" s="183">
        <f>IF(N80="zákl. přenesená",J80,0)</f>
        <v>0</v>
      </c>
      <c r="BH80" s="183">
        <f>IF(N80="sníž. přenesená",J80,0)</f>
        <v>0</v>
      </c>
      <c r="BI80" s="183">
        <f>IF(N80="nulová",J80,0)</f>
        <v>0</v>
      </c>
      <c r="BJ80" s="13" t="s">
        <v>76</v>
      </c>
      <c r="BK80" s="183">
        <f>ROUND(I80*H80,2)</f>
        <v>0</v>
      </c>
      <c r="BL80" s="13" t="s">
        <v>128</v>
      </c>
      <c r="BM80" s="182" t="s">
        <v>78</v>
      </c>
    </row>
    <row r="81" s="2" customFormat="1">
      <c r="A81" s="34"/>
      <c r="B81" s="35"/>
      <c r="C81" s="36"/>
      <c r="D81" s="184" t="s">
        <v>130</v>
      </c>
      <c r="E81" s="36"/>
      <c r="F81" s="185" t="s">
        <v>125</v>
      </c>
      <c r="G81" s="36"/>
      <c r="H81" s="36"/>
      <c r="I81" s="186"/>
      <c r="J81" s="36"/>
      <c r="K81" s="36"/>
      <c r="L81" s="40"/>
      <c r="M81" s="187"/>
      <c r="N81" s="188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130</v>
      </c>
      <c r="AU81" s="13" t="s">
        <v>69</v>
      </c>
    </row>
    <row r="82" s="2" customFormat="1">
      <c r="A82" s="34"/>
      <c r="B82" s="35"/>
      <c r="C82" s="36"/>
      <c r="D82" s="184" t="s">
        <v>131</v>
      </c>
      <c r="E82" s="36"/>
      <c r="F82" s="189" t="s">
        <v>132</v>
      </c>
      <c r="G82" s="36"/>
      <c r="H82" s="36"/>
      <c r="I82" s="186"/>
      <c r="J82" s="36"/>
      <c r="K82" s="36"/>
      <c r="L82" s="40"/>
      <c r="M82" s="187"/>
      <c r="N82" s="188"/>
      <c r="O82" s="80"/>
      <c r="P82" s="80"/>
      <c r="Q82" s="80"/>
      <c r="R82" s="80"/>
      <c r="S82" s="80"/>
      <c r="T82" s="81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3" t="s">
        <v>131</v>
      </c>
      <c r="AU82" s="13" t="s">
        <v>69</v>
      </c>
    </row>
    <row r="83" s="2" customFormat="1" ht="16.5" customHeight="1">
      <c r="A83" s="34"/>
      <c r="B83" s="35"/>
      <c r="C83" s="171" t="s">
        <v>78</v>
      </c>
      <c r="D83" s="171" t="s">
        <v>123</v>
      </c>
      <c r="E83" s="172" t="s">
        <v>133</v>
      </c>
      <c r="F83" s="173" t="s">
        <v>134</v>
      </c>
      <c r="G83" s="174" t="s">
        <v>135</v>
      </c>
      <c r="H83" s="175">
        <v>60</v>
      </c>
      <c r="I83" s="176"/>
      <c r="J83" s="177">
        <f>ROUND(I83*H83,2)</f>
        <v>0</v>
      </c>
      <c r="K83" s="173" t="s">
        <v>127</v>
      </c>
      <c r="L83" s="40"/>
      <c r="M83" s="178" t="s">
        <v>19</v>
      </c>
      <c r="N83" s="179" t="s">
        <v>40</v>
      </c>
      <c r="O83" s="80"/>
      <c r="P83" s="180">
        <f>O83*H83</f>
        <v>0</v>
      </c>
      <c r="Q83" s="180">
        <v>0</v>
      </c>
      <c r="R83" s="180">
        <f>Q83*H83</f>
        <v>0</v>
      </c>
      <c r="S83" s="180">
        <v>0</v>
      </c>
      <c r="T83" s="181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2" t="s">
        <v>128</v>
      </c>
      <c r="AT83" s="182" t="s">
        <v>123</v>
      </c>
      <c r="AU83" s="182" t="s">
        <v>69</v>
      </c>
      <c r="AY83" s="13" t="s">
        <v>129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13" t="s">
        <v>76</v>
      </c>
      <c r="BK83" s="183">
        <f>ROUND(I83*H83,2)</f>
        <v>0</v>
      </c>
      <c r="BL83" s="13" t="s">
        <v>128</v>
      </c>
      <c r="BM83" s="182" t="s">
        <v>128</v>
      </c>
    </row>
    <row r="84" s="2" customFormat="1">
      <c r="A84" s="34"/>
      <c r="B84" s="35"/>
      <c r="C84" s="36"/>
      <c r="D84" s="184" t="s">
        <v>130</v>
      </c>
      <c r="E84" s="36"/>
      <c r="F84" s="185" t="s">
        <v>134</v>
      </c>
      <c r="G84" s="36"/>
      <c r="H84" s="36"/>
      <c r="I84" s="186"/>
      <c r="J84" s="36"/>
      <c r="K84" s="36"/>
      <c r="L84" s="40"/>
      <c r="M84" s="187"/>
      <c r="N84" s="188"/>
      <c r="O84" s="80"/>
      <c r="P84" s="80"/>
      <c r="Q84" s="80"/>
      <c r="R84" s="80"/>
      <c r="S84" s="80"/>
      <c r="T84" s="81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3" t="s">
        <v>130</v>
      </c>
      <c r="AU84" s="13" t="s">
        <v>69</v>
      </c>
    </row>
    <row r="85" s="2" customFormat="1">
      <c r="A85" s="34"/>
      <c r="B85" s="35"/>
      <c r="C85" s="36"/>
      <c r="D85" s="184" t="s">
        <v>131</v>
      </c>
      <c r="E85" s="36"/>
      <c r="F85" s="189" t="s">
        <v>353</v>
      </c>
      <c r="G85" s="36"/>
      <c r="H85" s="36"/>
      <c r="I85" s="186"/>
      <c r="J85" s="36"/>
      <c r="K85" s="36"/>
      <c r="L85" s="40"/>
      <c r="M85" s="187"/>
      <c r="N85" s="188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131</v>
      </c>
      <c r="AU85" s="13" t="s">
        <v>69</v>
      </c>
    </row>
    <row r="86" s="2" customFormat="1" ht="16.5" customHeight="1">
      <c r="A86" s="34"/>
      <c r="B86" s="35"/>
      <c r="C86" s="171" t="s">
        <v>137</v>
      </c>
      <c r="D86" s="171" t="s">
        <v>123</v>
      </c>
      <c r="E86" s="172" t="s">
        <v>144</v>
      </c>
      <c r="F86" s="173" t="s">
        <v>145</v>
      </c>
      <c r="G86" s="174" t="s">
        <v>140</v>
      </c>
      <c r="H86" s="175">
        <v>0.71999999999999997</v>
      </c>
      <c r="I86" s="176"/>
      <c r="J86" s="177">
        <f>ROUND(I86*H86,2)</f>
        <v>0</v>
      </c>
      <c r="K86" s="173" t="s">
        <v>127</v>
      </c>
      <c r="L86" s="40"/>
      <c r="M86" s="178" t="s">
        <v>19</v>
      </c>
      <c r="N86" s="179" t="s">
        <v>40</v>
      </c>
      <c r="O86" s="80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2" t="s">
        <v>128</v>
      </c>
      <c r="AT86" s="182" t="s">
        <v>123</v>
      </c>
      <c r="AU86" s="182" t="s">
        <v>69</v>
      </c>
      <c r="AY86" s="13" t="s">
        <v>129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3" t="s">
        <v>76</v>
      </c>
      <c r="BK86" s="183">
        <f>ROUND(I86*H86,2)</f>
        <v>0</v>
      </c>
      <c r="BL86" s="13" t="s">
        <v>128</v>
      </c>
      <c r="BM86" s="182" t="s">
        <v>141</v>
      </c>
    </row>
    <row r="87" s="2" customFormat="1">
      <c r="A87" s="34"/>
      <c r="B87" s="35"/>
      <c r="C87" s="36"/>
      <c r="D87" s="184" t="s">
        <v>130</v>
      </c>
      <c r="E87" s="36"/>
      <c r="F87" s="185" t="s">
        <v>145</v>
      </c>
      <c r="G87" s="36"/>
      <c r="H87" s="36"/>
      <c r="I87" s="186"/>
      <c r="J87" s="36"/>
      <c r="K87" s="36"/>
      <c r="L87" s="40"/>
      <c r="M87" s="187"/>
      <c r="N87" s="188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130</v>
      </c>
      <c r="AU87" s="13" t="s">
        <v>69</v>
      </c>
    </row>
    <row r="88" s="2" customFormat="1">
      <c r="A88" s="34"/>
      <c r="B88" s="35"/>
      <c r="C88" s="36"/>
      <c r="D88" s="184" t="s">
        <v>131</v>
      </c>
      <c r="E88" s="36"/>
      <c r="F88" s="189" t="s">
        <v>354</v>
      </c>
      <c r="G88" s="36"/>
      <c r="H88" s="36"/>
      <c r="I88" s="186"/>
      <c r="J88" s="36"/>
      <c r="K88" s="36"/>
      <c r="L88" s="40"/>
      <c r="M88" s="187"/>
      <c r="N88" s="188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131</v>
      </c>
      <c r="AU88" s="13" t="s">
        <v>69</v>
      </c>
    </row>
    <row r="89" s="2" customFormat="1" ht="37.8" customHeight="1">
      <c r="A89" s="34"/>
      <c r="B89" s="35"/>
      <c r="C89" s="171" t="s">
        <v>128</v>
      </c>
      <c r="D89" s="171" t="s">
        <v>123</v>
      </c>
      <c r="E89" s="172" t="s">
        <v>149</v>
      </c>
      <c r="F89" s="173" t="s">
        <v>150</v>
      </c>
      <c r="G89" s="174" t="s">
        <v>151</v>
      </c>
      <c r="H89" s="175">
        <v>384.48000000000002</v>
      </c>
      <c r="I89" s="176"/>
      <c r="J89" s="177">
        <f>ROUND(I89*H89,2)</f>
        <v>0</v>
      </c>
      <c r="K89" s="173" t="s">
        <v>127</v>
      </c>
      <c r="L89" s="40"/>
      <c r="M89" s="178" t="s">
        <v>19</v>
      </c>
      <c r="N89" s="179" t="s">
        <v>40</v>
      </c>
      <c r="O89" s="80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2" t="s">
        <v>128</v>
      </c>
      <c r="AT89" s="182" t="s">
        <v>123</v>
      </c>
      <c r="AU89" s="182" t="s">
        <v>69</v>
      </c>
      <c r="AY89" s="13" t="s">
        <v>129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3" t="s">
        <v>76</v>
      </c>
      <c r="BK89" s="183">
        <f>ROUND(I89*H89,2)</f>
        <v>0</v>
      </c>
      <c r="BL89" s="13" t="s">
        <v>128</v>
      </c>
      <c r="BM89" s="182" t="s">
        <v>146</v>
      </c>
    </row>
    <row r="90" s="2" customFormat="1">
      <c r="A90" s="34"/>
      <c r="B90" s="35"/>
      <c r="C90" s="36"/>
      <c r="D90" s="184" t="s">
        <v>130</v>
      </c>
      <c r="E90" s="36"/>
      <c r="F90" s="185" t="s">
        <v>150</v>
      </c>
      <c r="G90" s="36"/>
      <c r="H90" s="36"/>
      <c r="I90" s="186"/>
      <c r="J90" s="36"/>
      <c r="K90" s="36"/>
      <c r="L90" s="40"/>
      <c r="M90" s="187"/>
      <c r="N90" s="188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130</v>
      </c>
      <c r="AU90" s="13" t="s">
        <v>69</v>
      </c>
    </row>
    <row r="91" s="2" customFormat="1">
      <c r="A91" s="34"/>
      <c r="B91" s="35"/>
      <c r="C91" s="36"/>
      <c r="D91" s="184" t="s">
        <v>131</v>
      </c>
      <c r="E91" s="36"/>
      <c r="F91" s="189" t="s">
        <v>355</v>
      </c>
      <c r="G91" s="36"/>
      <c r="H91" s="36"/>
      <c r="I91" s="186"/>
      <c r="J91" s="36"/>
      <c r="K91" s="36"/>
      <c r="L91" s="40"/>
      <c r="M91" s="187"/>
      <c r="N91" s="188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131</v>
      </c>
      <c r="AU91" s="13" t="s">
        <v>69</v>
      </c>
    </row>
    <row r="92" s="2" customFormat="1" ht="16.5" customHeight="1">
      <c r="A92" s="34"/>
      <c r="B92" s="35"/>
      <c r="C92" s="171" t="s">
        <v>148</v>
      </c>
      <c r="D92" s="171" t="s">
        <v>123</v>
      </c>
      <c r="E92" s="172" t="s">
        <v>154</v>
      </c>
      <c r="F92" s="173" t="s">
        <v>155</v>
      </c>
      <c r="G92" s="174" t="s">
        <v>151</v>
      </c>
      <c r="H92" s="175">
        <v>18.893000000000001</v>
      </c>
      <c r="I92" s="176"/>
      <c r="J92" s="177">
        <f>ROUND(I92*H92,2)</f>
        <v>0</v>
      </c>
      <c r="K92" s="173" t="s">
        <v>127</v>
      </c>
      <c r="L92" s="40"/>
      <c r="M92" s="178" t="s">
        <v>19</v>
      </c>
      <c r="N92" s="179" t="s">
        <v>40</v>
      </c>
      <c r="O92" s="80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128</v>
      </c>
      <c r="AT92" s="182" t="s">
        <v>123</v>
      </c>
      <c r="AU92" s="182" t="s">
        <v>69</v>
      </c>
      <c r="AY92" s="13" t="s">
        <v>129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3" t="s">
        <v>76</v>
      </c>
      <c r="BK92" s="183">
        <f>ROUND(I92*H92,2)</f>
        <v>0</v>
      </c>
      <c r="BL92" s="13" t="s">
        <v>128</v>
      </c>
      <c r="BM92" s="182" t="s">
        <v>152</v>
      </c>
    </row>
    <row r="93" s="2" customFormat="1">
      <c r="A93" s="34"/>
      <c r="B93" s="35"/>
      <c r="C93" s="36"/>
      <c r="D93" s="184" t="s">
        <v>130</v>
      </c>
      <c r="E93" s="36"/>
      <c r="F93" s="185" t="s">
        <v>155</v>
      </c>
      <c r="G93" s="36"/>
      <c r="H93" s="36"/>
      <c r="I93" s="186"/>
      <c r="J93" s="36"/>
      <c r="K93" s="36"/>
      <c r="L93" s="40"/>
      <c r="M93" s="187"/>
      <c r="N93" s="188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130</v>
      </c>
      <c r="AU93" s="13" t="s">
        <v>69</v>
      </c>
    </row>
    <row r="94" s="2" customFormat="1">
      <c r="A94" s="34"/>
      <c r="B94" s="35"/>
      <c r="C94" s="36"/>
      <c r="D94" s="184" t="s">
        <v>131</v>
      </c>
      <c r="E94" s="36"/>
      <c r="F94" s="189" t="s">
        <v>356</v>
      </c>
      <c r="G94" s="36"/>
      <c r="H94" s="36"/>
      <c r="I94" s="186"/>
      <c r="J94" s="36"/>
      <c r="K94" s="36"/>
      <c r="L94" s="40"/>
      <c r="M94" s="187"/>
      <c r="N94" s="188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131</v>
      </c>
      <c r="AU94" s="13" t="s">
        <v>69</v>
      </c>
    </row>
    <row r="95" s="2" customFormat="1" ht="16.5" customHeight="1">
      <c r="A95" s="34"/>
      <c r="B95" s="35"/>
      <c r="C95" s="171" t="s">
        <v>141</v>
      </c>
      <c r="D95" s="171" t="s">
        <v>123</v>
      </c>
      <c r="E95" s="172" t="s">
        <v>159</v>
      </c>
      <c r="F95" s="173" t="s">
        <v>160</v>
      </c>
      <c r="G95" s="174" t="s">
        <v>151</v>
      </c>
      <c r="H95" s="175">
        <v>295.19999999999999</v>
      </c>
      <c r="I95" s="176"/>
      <c r="J95" s="177">
        <f>ROUND(I95*H95,2)</f>
        <v>0</v>
      </c>
      <c r="K95" s="173" t="s">
        <v>127</v>
      </c>
      <c r="L95" s="40"/>
      <c r="M95" s="178" t="s">
        <v>19</v>
      </c>
      <c r="N95" s="179" t="s">
        <v>40</v>
      </c>
      <c r="O95" s="80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128</v>
      </c>
      <c r="AT95" s="182" t="s">
        <v>123</v>
      </c>
      <c r="AU95" s="182" t="s">
        <v>69</v>
      </c>
      <c r="AY95" s="13" t="s">
        <v>129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3" t="s">
        <v>76</v>
      </c>
      <c r="BK95" s="183">
        <f>ROUND(I95*H95,2)</f>
        <v>0</v>
      </c>
      <c r="BL95" s="13" t="s">
        <v>128</v>
      </c>
      <c r="BM95" s="182" t="s">
        <v>156</v>
      </c>
    </row>
    <row r="96" s="2" customFormat="1">
      <c r="A96" s="34"/>
      <c r="B96" s="35"/>
      <c r="C96" s="36"/>
      <c r="D96" s="184" t="s">
        <v>130</v>
      </c>
      <c r="E96" s="36"/>
      <c r="F96" s="185" t="s">
        <v>160</v>
      </c>
      <c r="G96" s="36"/>
      <c r="H96" s="36"/>
      <c r="I96" s="186"/>
      <c r="J96" s="36"/>
      <c r="K96" s="36"/>
      <c r="L96" s="40"/>
      <c r="M96" s="187"/>
      <c r="N96" s="188"/>
      <c r="O96" s="80"/>
      <c r="P96" s="80"/>
      <c r="Q96" s="80"/>
      <c r="R96" s="80"/>
      <c r="S96" s="80"/>
      <c r="T96" s="8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130</v>
      </c>
      <c r="AU96" s="13" t="s">
        <v>69</v>
      </c>
    </row>
    <row r="97" s="2" customFormat="1">
      <c r="A97" s="34"/>
      <c r="B97" s="35"/>
      <c r="C97" s="36"/>
      <c r="D97" s="184" t="s">
        <v>131</v>
      </c>
      <c r="E97" s="36"/>
      <c r="F97" s="189" t="s">
        <v>357</v>
      </c>
      <c r="G97" s="36"/>
      <c r="H97" s="36"/>
      <c r="I97" s="186"/>
      <c r="J97" s="36"/>
      <c r="K97" s="36"/>
      <c r="L97" s="40"/>
      <c r="M97" s="187"/>
      <c r="N97" s="188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131</v>
      </c>
      <c r="AU97" s="13" t="s">
        <v>69</v>
      </c>
    </row>
    <row r="98" s="2" customFormat="1" ht="16.5" customHeight="1">
      <c r="A98" s="34"/>
      <c r="B98" s="35"/>
      <c r="C98" s="171" t="s">
        <v>158</v>
      </c>
      <c r="D98" s="171" t="s">
        <v>123</v>
      </c>
      <c r="E98" s="172" t="s">
        <v>163</v>
      </c>
      <c r="F98" s="173" t="s">
        <v>164</v>
      </c>
      <c r="G98" s="174" t="s">
        <v>151</v>
      </c>
      <c r="H98" s="175">
        <v>70.560000000000002</v>
      </c>
      <c r="I98" s="176"/>
      <c r="J98" s="177">
        <f>ROUND(I98*H98,2)</f>
        <v>0</v>
      </c>
      <c r="K98" s="173" t="s">
        <v>127</v>
      </c>
      <c r="L98" s="40"/>
      <c r="M98" s="178" t="s">
        <v>19</v>
      </c>
      <c r="N98" s="179" t="s">
        <v>40</v>
      </c>
      <c r="O98" s="80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128</v>
      </c>
      <c r="AT98" s="182" t="s">
        <v>123</v>
      </c>
      <c r="AU98" s="182" t="s">
        <v>69</v>
      </c>
      <c r="AY98" s="13" t="s">
        <v>129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3" t="s">
        <v>76</v>
      </c>
      <c r="BK98" s="183">
        <f>ROUND(I98*H98,2)</f>
        <v>0</v>
      </c>
      <c r="BL98" s="13" t="s">
        <v>128</v>
      </c>
      <c r="BM98" s="182" t="s">
        <v>161</v>
      </c>
    </row>
    <row r="99" s="2" customFormat="1">
      <c r="A99" s="34"/>
      <c r="B99" s="35"/>
      <c r="C99" s="36"/>
      <c r="D99" s="184" t="s">
        <v>130</v>
      </c>
      <c r="E99" s="36"/>
      <c r="F99" s="185" t="s">
        <v>164</v>
      </c>
      <c r="G99" s="36"/>
      <c r="H99" s="36"/>
      <c r="I99" s="186"/>
      <c r="J99" s="36"/>
      <c r="K99" s="36"/>
      <c r="L99" s="40"/>
      <c r="M99" s="187"/>
      <c r="N99" s="188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130</v>
      </c>
      <c r="AU99" s="13" t="s">
        <v>69</v>
      </c>
    </row>
    <row r="100" s="2" customFormat="1">
      <c r="A100" s="34"/>
      <c r="B100" s="35"/>
      <c r="C100" s="36"/>
      <c r="D100" s="184" t="s">
        <v>131</v>
      </c>
      <c r="E100" s="36"/>
      <c r="F100" s="189" t="s">
        <v>358</v>
      </c>
      <c r="G100" s="36"/>
      <c r="H100" s="36"/>
      <c r="I100" s="186"/>
      <c r="J100" s="36"/>
      <c r="K100" s="36"/>
      <c r="L100" s="40"/>
      <c r="M100" s="187"/>
      <c r="N100" s="188"/>
      <c r="O100" s="80"/>
      <c r="P100" s="80"/>
      <c r="Q100" s="80"/>
      <c r="R100" s="80"/>
      <c r="S100" s="80"/>
      <c r="T100" s="81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3" t="s">
        <v>131</v>
      </c>
      <c r="AU100" s="13" t="s">
        <v>69</v>
      </c>
    </row>
    <row r="101" s="2" customFormat="1" ht="16.5" customHeight="1">
      <c r="A101" s="34"/>
      <c r="B101" s="35"/>
      <c r="C101" s="171" t="s">
        <v>146</v>
      </c>
      <c r="D101" s="171" t="s">
        <v>123</v>
      </c>
      <c r="E101" s="172" t="s">
        <v>168</v>
      </c>
      <c r="F101" s="173" t="s">
        <v>169</v>
      </c>
      <c r="G101" s="174" t="s">
        <v>140</v>
      </c>
      <c r="H101" s="175">
        <v>0.71999999999999997</v>
      </c>
      <c r="I101" s="176"/>
      <c r="J101" s="177">
        <f>ROUND(I101*H101,2)</f>
        <v>0</v>
      </c>
      <c r="K101" s="173" t="s">
        <v>127</v>
      </c>
      <c r="L101" s="40"/>
      <c r="M101" s="178" t="s">
        <v>19</v>
      </c>
      <c r="N101" s="179" t="s">
        <v>40</v>
      </c>
      <c r="O101" s="80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2" t="s">
        <v>128</v>
      </c>
      <c r="AT101" s="182" t="s">
        <v>123</v>
      </c>
      <c r="AU101" s="182" t="s">
        <v>69</v>
      </c>
      <c r="AY101" s="13" t="s">
        <v>129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3" t="s">
        <v>76</v>
      </c>
      <c r="BK101" s="183">
        <f>ROUND(I101*H101,2)</f>
        <v>0</v>
      </c>
      <c r="BL101" s="13" t="s">
        <v>128</v>
      </c>
      <c r="BM101" s="182" t="s">
        <v>165</v>
      </c>
    </row>
    <row r="102" s="2" customFormat="1">
      <c r="A102" s="34"/>
      <c r="B102" s="35"/>
      <c r="C102" s="36"/>
      <c r="D102" s="184" t="s">
        <v>130</v>
      </c>
      <c r="E102" s="36"/>
      <c r="F102" s="185" t="s">
        <v>169</v>
      </c>
      <c r="G102" s="36"/>
      <c r="H102" s="36"/>
      <c r="I102" s="186"/>
      <c r="J102" s="36"/>
      <c r="K102" s="36"/>
      <c r="L102" s="40"/>
      <c r="M102" s="187"/>
      <c r="N102" s="188"/>
      <c r="O102" s="80"/>
      <c r="P102" s="80"/>
      <c r="Q102" s="80"/>
      <c r="R102" s="80"/>
      <c r="S102" s="80"/>
      <c r="T102" s="81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3" t="s">
        <v>130</v>
      </c>
      <c r="AU102" s="13" t="s">
        <v>69</v>
      </c>
    </row>
    <row r="103" s="2" customFormat="1">
      <c r="A103" s="34"/>
      <c r="B103" s="35"/>
      <c r="C103" s="36"/>
      <c r="D103" s="184" t="s">
        <v>131</v>
      </c>
      <c r="E103" s="36"/>
      <c r="F103" s="189" t="s">
        <v>354</v>
      </c>
      <c r="G103" s="36"/>
      <c r="H103" s="36"/>
      <c r="I103" s="186"/>
      <c r="J103" s="36"/>
      <c r="K103" s="36"/>
      <c r="L103" s="40"/>
      <c r="M103" s="187"/>
      <c r="N103" s="188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131</v>
      </c>
      <c r="AU103" s="13" t="s">
        <v>69</v>
      </c>
    </row>
    <row r="104" s="2" customFormat="1" ht="16.5" customHeight="1">
      <c r="A104" s="34"/>
      <c r="B104" s="35"/>
      <c r="C104" s="171" t="s">
        <v>167</v>
      </c>
      <c r="D104" s="171" t="s">
        <v>123</v>
      </c>
      <c r="E104" s="172" t="s">
        <v>172</v>
      </c>
      <c r="F104" s="173" t="s">
        <v>173</v>
      </c>
      <c r="G104" s="174" t="s">
        <v>126</v>
      </c>
      <c r="H104" s="175">
        <v>1188</v>
      </c>
      <c r="I104" s="176"/>
      <c r="J104" s="177">
        <f>ROUND(I104*H104,2)</f>
        <v>0</v>
      </c>
      <c r="K104" s="173" t="s">
        <v>127</v>
      </c>
      <c r="L104" s="40"/>
      <c r="M104" s="178" t="s">
        <v>19</v>
      </c>
      <c r="N104" s="179" t="s">
        <v>40</v>
      </c>
      <c r="O104" s="80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128</v>
      </c>
      <c r="AT104" s="182" t="s">
        <v>123</v>
      </c>
      <c r="AU104" s="182" t="s">
        <v>69</v>
      </c>
      <c r="AY104" s="13" t="s">
        <v>129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3" t="s">
        <v>76</v>
      </c>
      <c r="BK104" s="183">
        <f>ROUND(I104*H104,2)</f>
        <v>0</v>
      </c>
      <c r="BL104" s="13" t="s">
        <v>128</v>
      </c>
      <c r="BM104" s="182" t="s">
        <v>170</v>
      </c>
    </row>
    <row r="105" s="2" customFormat="1">
      <c r="A105" s="34"/>
      <c r="B105" s="35"/>
      <c r="C105" s="36"/>
      <c r="D105" s="184" t="s">
        <v>130</v>
      </c>
      <c r="E105" s="36"/>
      <c r="F105" s="185" t="s">
        <v>173</v>
      </c>
      <c r="G105" s="36"/>
      <c r="H105" s="36"/>
      <c r="I105" s="186"/>
      <c r="J105" s="36"/>
      <c r="K105" s="36"/>
      <c r="L105" s="40"/>
      <c r="M105" s="187"/>
      <c r="N105" s="188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130</v>
      </c>
      <c r="AU105" s="13" t="s">
        <v>69</v>
      </c>
    </row>
    <row r="106" s="2" customFormat="1">
      <c r="A106" s="34"/>
      <c r="B106" s="35"/>
      <c r="C106" s="36"/>
      <c r="D106" s="184" t="s">
        <v>131</v>
      </c>
      <c r="E106" s="36"/>
      <c r="F106" s="189" t="s">
        <v>359</v>
      </c>
      <c r="G106" s="36"/>
      <c r="H106" s="36"/>
      <c r="I106" s="186"/>
      <c r="J106" s="36"/>
      <c r="K106" s="36"/>
      <c r="L106" s="40"/>
      <c r="M106" s="187"/>
      <c r="N106" s="188"/>
      <c r="O106" s="80"/>
      <c r="P106" s="80"/>
      <c r="Q106" s="80"/>
      <c r="R106" s="80"/>
      <c r="S106" s="80"/>
      <c r="T106" s="81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3" t="s">
        <v>131</v>
      </c>
      <c r="AU106" s="13" t="s">
        <v>69</v>
      </c>
    </row>
    <row r="107" s="2" customFormat="1" ht="33" customHeight="1">
      <c r="A107" s="34"/>
      <c r="B107" s="35"/>
      <c r="C107" s="171" t="s">
        <v>152</v>
      </c>
      <c r="D107" s="171" t="s">
        <v>123</v>
      </c>
      <c r="E107" s="172" t="s">
        <v>177</v>
      </c>
      <c r="F107" s="173" t="s">
        <v>178</v>
      </c>
      <c r="G107" s="174" t="s">
        <v>151</v>
      </c>
      <c r="H107" s="175">
        <v>1707.595</v>
      </c>
      <c r="I107" s="176"/>
      <c r="J107" s="177">
        <f>ROUND(I107*H107,2)</f>
        <v>0</v>
      </c>
      <c r="K107" s="173" t="s">
        <v>127</v>
      </c>
      <c r="L107" s="40"/>
      <c r="M107" s="178" t="s">
        <v>19</v>
      </c>
      <c r="N107" s="179" t="s">
        <v>40</v>
      </c>
      <c r="O107" s="80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2" t="s">
        <v>128</v>
      </c>
      <c r="AT107" s="182" t="s">
        <v>123</v>
      </c>
      <c r="AU107" s="182" t="s">
        <v>69</v>
      </c>
      <c r="AY107" s="13" t="s">
        <v>129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3" t="s">
        <v>76</v>
      </c>
      <c r="BK107" s="183">
        <f>ROUND(I107*H107,2)</f>
        <v>0</v>
      </c>
      <c r="BL107" s="13" t="s">
        <v>128</v>
      </c>
      <c r="BM107" s="182" t="s">
        <v>174</v>
      </c>
    </row>
    <row r="108" s="2" customFormat="1">
      <c r="A108" s="34"/>
      <c r="B108" s="35"/>
      <c r="C108" s="36"/>
      <c r="D108" s="184" t="s">
        <v>130</v>
      </c>
      <c r="E108" s="36"/>
      <c r="F108" s="185" t="s">
        <v>178</v>
      </c>
      <c r="G108" s="36"/>
      <c r="H108" s="36"/>
      <c r="I108" s="186"/>
      <c r="J108" s="36"/>
      <c r="K108" s="36"/>
      <c r="L108" s="40"/>
      <c r="M108" s="187"/>
      <c r="N108" s="188"/>
      <c r="O108" s="80"/>
      <c r="P108" s="80"/>
      <c r="Q108" s="80"/>
      <c r="R108" s="80"/>
      <c r="S108" s="80"/>
      <c r="T108" s="81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3" t="s">
        <v>130</v>
      </c>
      <c r="AU108" s="13" t="s">
        <v>69</v>
      </c>
    </row>
    <row r="109" s="2" customFormat="1">
      <c r="A109" s="34"/>
      <c r="B109" s="35"/>
      <c r="C109" s="36"/>
      <c r="D109" s="184" t="s">
        <v>131</v>
      </c>
      <c r="E109" s="36"/>
      <c r="F109" s="189" t="s">
        <v>360</v>
      </c>
      <c r="G109" s="36"/>
      <c r="H109" s="36"/>
      <c r="I109" s="186"/>
      <c r="J109" s="36"/>
      <c r="K109" s="36"/>
      <c r="L109" s="40"/>
      <c r="M109" s="187"/>
      <c r="N109" s="188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131</v>
      </c>
      <c r="AU109" s="13" t="s">
        <v>69</v>
      </c>
    </row>
    <row r="110" s="2" customFormat="1" ht="16.5" customHeight="1">
      <c r="A110" s="34"/>
      <c r="B110" s="35"/>
      <c r="C110" s="171" t="s">
        <v>176</v>
      </c>
      <c r="D110" s="171" t="s">
        <v>123</v>
      </c>
      <c r="E110" s="172" t="s">
        <v>181</v>
      </c>
      <c r="F110" s="173" t="s">
        <v>182</v>
      </c>
      <c r="G110" s="174" t="s">
        <v>151</v>
      </c>
      <c r="H110" s="175">
        <v>1707.595</v>
      </c>
      <c r="I110" s="176"/>
      <c r="J110" s="177">
        <f>ROUND(I110*H110,2)</f>
        <v>0</v>
      </c>
      <c r="K110" s="173" t="s">
        <v>127</v>
      </c>
      <c r="L110" s="40"/>
      <c r="M110" s="178" t="s">
        <v>19</v>
      </c>
      <c r="N110" s="179" t="s">
        <v>40</v>
      </c>
      <c r="O110" s="80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2" t="s">
        <v>128</v>
      </c>
      <c r="AT110" s="182" t="s">
        <v>123</v>
      </c>
      <c r="AU110" s="182" t="s">
        <v>69</v>
      </c>
      <c r="AY110" s="13" t="s">
        <v>129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3" t="s">
        <v>76</v>
      </c>
      <c r="BK110" s="183">
        <f>ROUND(I110*H110,2)</f>
        <v>0</v>
      </c>
      <c r="BL110" s="13" t="s">
        <v>128</v>
      </c>
      <c r="BM110" s="182" t="s">
        <v>179</v>
      </c>
    </row>
    <row r="111" s="2" customFormat="1">
      <c r="A111" s="34"/>
      <c r="B111" s="35"/>
      <c r="C111" s="36"/>
      <c r="D111" s="184" t="s">
        <v>130</v>
      </c>
      <c r="E111" s="36"/>
      <c r="F111" s="185" t="s">
        <v>182</v>
      </c>
      <c r="G111" s="36"/>
      <c r="H111" s="36"/>
      <c r="I111" s="186"/>
      <c r="J111" s="36"/>
      <c r="K111" s="36"/>
      <c r="L111" s="40"/>
      <c r="M111" s="187"/>
      <c r="N111" s="188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130</v>
      </c>
      <c r="AU111" s="13" t="s">
        <v>69</v>
      </c>
    </row>
    <row r="112" s="2" customFormat="1">
      <c r="A112" s="34"/>
      <c r="B112" s="35"/>
      <c r="C112" s="36"/>
      <c r="D112" s="184" t="s">
        <v>131</v>
      </c>
      <c r="E112" s="36"/>
      <c r="F112" s="189" t="s">
        <v>361</v>
      </c>
      <c r="G112" s="36"/>
      <c r="H112" s="36"/>
      <c r="I112" s="186"/>
      <c r="J112" s="36"/>
      <c r="K112" s="36"/>
      <c r="L112" s="40"/>
      <c r="M112" s="187"/>
      <c r="N112" s="188"/>
      <c r="O112" s="80"/>
      <c r="P112" s="80"/>
      <c r="Q112" s="80"/>
      <c r="R112" s="80"/>
      <c r="S112" s="80"/>
      <c r="T112" s="81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3" t="s">
        <v>131</v>
      </c>
      <c r="AU112" s="13" t="s">
        <v>69</v>
      </c>
    </row>
    <row r="113" s="2" customFormat="1" ht="33" customHeight="1">
      <c r="A113" s="34"/>
      <c r="B113" s="35"/>
      <c r="C113" s="171" t="s">
        <v>156</v>
      </c>
      <c r="D113" s="171" t="s">
        <v>123</v>
      </c>
      <c r="E113" s="172" t="s">
        <v>177</v>
      </c>
      <c r="F113" s="173" t="s">
        <v>178</v>
      </c>
      <c r="G113" s="174" t="s">
        <v>151</v>
      </c>
      <c r="H113" s="175">
        <v>1707.595</v>
      </c>
      <c r="I113" s="176"/>
      <c r="J113" s="177">
        <f>ROUND(I113*H113,2)</f>
        <v>0</v>
      </c>
      <c r="K113" s="173" t="s">
        <v>127</v>
      </c>
      <c r="L113" s="40"/>
      <c r="M113" s="178" t="s">
        <v>19</v>
      </c>
      <c r="N113" s="179" t="s">
        <v>40</v>
      </c>
      <c r="O113" s="80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2" t="s">
        <v>128</v>
      </c>
      <c r="AT113" s="182" t="s">
        <v>123</v>
      </c>
      <c r="AU113" s="182" t="s">
        <v>69</v>
      </c>
      <c r="AY113" s="13" t="s">
        <v>129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3" t="s">
        <v>76</v>
      </c>
      <c r="BK113" s="183">
        <f>ROUND(I113*H113,2)</f>
        <v>0</v>
      </c>
      <c r="BL113" s="13" t="s">
        <v>128</v>
      </c>
      <c r="BM113" s="182" t="s">
        <v>183</v>
      </c>
    </row>
    <row r="114" s="2" customFormat="1">
      <c r="A114" s="34"/>
      <c r="B114" s="35"/>
      <c r="C114" s="36"/>
      <c r="D114" s="184" t="s">
        <v>130</v>
      </c>
      <c r="E114" s="36"/>
      <c r="F114" s="185" t="s">
        <v>178</v>
      </c>
      <c r="G114" s="36"/>
      <c r="H114" s="36"/>
      <c r="I114" s="186"/>
      <c r="J114" s="36"/>
      <c r="K114" s="36"/>
      <c r="L114" s="40"/>
      <c r="M114" s="187"/>
      <c r="N114" s="188"/>
      <c r="O114" s="80"/>
      <c r="P114" s="80"/>
      <c r="Q114" s="80"/>
      <c r="R114" s="80"/>
      <c r="S114" s="80"/>
      <c r="T114" s="81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3" t="s">
        <v>130</v>
      </c>
      <c r="AU114" s="13" t="s">
        <v>69</v>
      </c>
    </row>
    <row r="115" s="2" customFormat="1">
      <c r="A115" s="34"/>
      <c r="B115" s="35"/>
      <c r="C115" s="36"/>
      <c r="D115" s="184" t="s">
        <v>131</v>
      </c>
      <c r="E115" s="36"/>
      <c r="F115" s="189" t="s">
        <v>362</v>
      </c>
      <c r="G115" s="36"/>
      <c r="H115" s="36"/>
      <c r="I115" s="186"/>
      <c r="J115" s="36"/>
      <c r="K115" s="36"/>
      <c r="L115" s="40"/>
      <c r="M115" s="187"/>
      <c r="N115" s="188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131</v>
      </c>
      <c r="AU115" s="13" t="s">
        <v>69</v>
      </c>
    </row>
    <row r="116" s="2" customFormat="1" ht="16.5" customHeight="1">
      <c r="A116" s="34"/>
      <c r="B116" s="35"/>
      <c r="C116" s="171" t="s">
        <v>185</v>
      </c>
      <c r="D116" s="171" t="s">
        <v>123</v>
      </c>
      <c r="E116" s="172" t="s">
        <v>188</v>
      </c>
      <c r="F116" s="173" t="s">
        <v>189</v>
      </c>
      <c r="G116" s="174" t="s">
        <v>151</v>
      </c>
      <c r="H116" s="175">
        <v>1707.595</v>
      </c>
      <c r="I116" s="176"/>
      <c r="J116" s="177">
        <f>ROUND(I116*H116,2)</f>
        <v>0</v>
      </c>
      <c r="K116" s="173" t="s">
        <v>127</v>
      </c>
      <c r="L116" s="40"/>
      <c r="M116" s="178" t="s">
        <v>19</v>
      </c>
      <c r="N116" s="179" t="s">
        <v>40</v>
      </c>
      <c r="O116" s="80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2" t="s">
        <v>128</v>
      </c>
      <c r="AT116" s="182" t="s">
        <v>123</v>
      </c>
      <c r="AU116" s="182" t="s">
        <v>69</v>
      </c>
      <c r="AY116" s="13" t="s">
        <v>129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3" t="s">
        <v>76</v>
      </c>
      <c r="BK116" s="183">
        <f>ROUND(I116*H116,2)</f>
        <v>0</v>
      </c>
      <c r="BL116" s="13" t="s">
        <v>128</v>
      </c>
      <c r="BM116" s="182" t="s">
        <v>186</v>
      </c>
    </row>
    <row r="117" s="2" customFormat="1">
      <c r="A117" s="34"/>
      <c r="B117" s="35"/>
      <c r="C117" s="36"/>
      <c r="D117" s="184" t="s">
        <v>130</v>
      </c>
      <c r="E117" s="36"/>
      <c r="F117" s="185" t="s">
        <v>189</v>
      </c>
      <c r="G117" s="36"/>
      <c r="H117" s="36"/>
      <c r="I117" s="186"/>
      <c r="J117" s="36"/>
      <c r="K117" s="36"/>
      <c r="L117" s="40"/>
      <c r="M117" s="187"/>
      <c r="N117" s="188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130</v>
      </c>
      <c r="AU117" s="13" t="s">
        <v>69</v>
      </c>
    </row>
    <row r="118" s="2" customFormat="1">
      <c r="A118" s="34"/>
      <c r="B118" s="35"/>
      <c r="C118" s="36"/>
      <c r="D118" s="184" t="s">
        <v>131</v>
      </c>
      <c r="E118" s="36"/>
      <c r="F118" s="189" t="s">
        <v>191</v>
      </c>
      <c r="G118" s="36"/>
      <c r="H118" s="36"/>
      <c r="I118" s="186"/>
      <c r="J118" s="36"/>
      <c r="K118" s="36"/>
      <c r="L118" s="40"/>
      <c r="M118" s="187"/>
      <c r="N118" s="188"/>
      <c r="O118" s="80"/>
      <c r="P118" s="80"/>
      <c r="Q118" s="80"/>
      <c r="R118" s="80"/>
      <c r="S118" s="80"/>
      <c r="T118" s="81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131</v>
      </c>
      <c r="AU118" s="13" t="s">
        <v>69</v>
      </c>
    </row>
    <row r="119" s="2" customFormat="1" ht="16.5" customHeight="1">
      <c r="A119" s="34"/>
      <c r="B119" s="35"/>
      <c r="C119" s="171" t="s">
        <v>161</v>
      </c>
      <c r="D119" s="171" t="s">
        <v>123</v>
      </c>
      <c r="E119" s="172" t="s">
        <v>192</v>
      </c>
      <c r="F119" s="173" t="s">
        <v>193</v>
      </c>
      <c r="G119" s="174" t="s">
        <v>140</v>
      </c>
      <c r="H119" s="175">
        <v>0.71999999999999997</v>
      </c>
      <c r="I119" s="176"/>
      <c r="J119" s="177">
        <f>ROUND(I119*H119,2)</f>
        <v>0</v>
      </c>
      <c r="K119" s="173" t="s">
        <v>127</v>
      </c>
      <c r="L119" s="40"/>
      <c r="M119" s="178" t="s">
        <v>19</v>
      </c>
      <c r="N119" s="179" t="s">
        <v>40</v>
      </c>
      <c r="O119" s="80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2" t="s">
        <v>128</v>
      </c>
      <c r="AT119" s="182" t="s">
        <v>123</v>
      </c>
      <c r="AU119" s="182" t="s">
        <v>69</v>
      </c>
      <c r="AY119" s="13" t="s">
        <v>129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3" t="s">
        <v>76</v>
      </c>
      <c r="BK119" s="183">
        <f>ROUND(I119*H119,2)</f>
        <v>0</v>
      </c>
      <c r="BL119" s="13" t="s">
        <v>128</v>
      </c>
      <c r="BM119" s="182" t="s">
        <v>190</v>
      </c>
    </row>
    <row r="120" s="2" customFormat="1">
      <c r="A120" s="34"/>
      <c r="B120" s="35"/>
      <c r="C120" s="36"/>
      <c r="D120" s="184" t="s">
        <v>130</v>
      </c>
      <c r="E120" s="36"/>
      <c r="F120" s="185" t="s">
        <v>193</v>
      </c>
      <c r="G120" s="36"/>
      <c r="H120" s="36"/>
      <c r="I120" s="186"/>
      <c r="J120" s="36"/>
      <c r="K120" s="36"/>
      <c r="L120" s="40"/>
      <c r="M120" s="187"/>
      <c r="N120" s="188"/>
      <c r="O120" s="80"/>
      <c r="P120" s="80"/>
      <c r="Q120" s="80"/>
      <c r="R120" s="80"/>
      <c r="S120" s="80"/>
      <c r="T120" s="81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130</v>
      </c>
      <c r="AU120" s="13" t="s">
        <v>69</v>
      </c>
    </row>
    <row r="121" s="2" customFormat="1">
      <c r="A121" s="34"/>
      <c r="B121" s="35"/>
      <c r="C121" s="36"/>
      <c r="D121" s="184" t="s">
        <v>131</v>
      </c>
      <c r="E121" s="36"/>
      <c r="F121" s="189" t="s">
        <v>354</v>
      </c>
      <c r="G121" s="36"/>
      <c r="H121" s="36"/>
      <c r="I121" s="186"/>
      <c r="J121" s="36"/>
      <c r="K121" s="36"/>
      <c r="L121" s="40"/>
      <c r="M121" s="187"/>
      <c r="N121" s="188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131</v>
      </c>
      <c r="AU121" s="13" t="s">
        <v>69</v>
      </c>
    </row>
    <row r="122" s="2" customFormat="1" ht="16.5" customHeight="1">
      <c r="A122" s="34"/>
      <c r="B122" s="35"/>
      <c r="C122" s="171" t="s">
        <v>8</v>
      </c>
      <c r="D122" s="171" t="s">
        <v>123</v>
      </c>
      <c r="E122" s="172" t="s">
        <v>195</v>
      </c>
      <c r="F122" s="173" t="s">
        <v>196</v>
      </c>
      <c r="G122" s="174" t="s">
        <v>197</v>
      </c>
      <c r="H122" s="175">
        <v>734.39999999999998</v>
      </c>
      <c r="I122" s="176"/>
      <c r="J122" s="177">
        <f>ROUND(I122*H122,2)</f>
        <v>0</v>
      </c>
      <c r="K122" s="173" t="s">
        <v>127</v>
      </c>
      <c r="L122" s="40"/>
      <c r="M122" s="178" t="s">
        <v>19</v>
      </c>
      <c r="N122" s="179" t="s">
        <v>40</v>
      </c>
      <c r="O122" s="80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2" t="s">
        <v>128</v>
      </c>
      <c r="AT122" s="182" t="s">
        <v>123</v>
      </c>
      <c r="AU122" s="182" t="s">
        <v>69</v>
      </c>
      <c r="AY122" s="13" t="s">
        <v>129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3" t="s">
        <v>76</v>
      </c>
      <c r="BK122" s="183">
        <f>ROUND(I122*H122,2)</f>
        <v>0</v>
      </c>
      <c r="BL122" s="13" t="s">
        <v>128</v>
      </c>
      <c r="BM122" s="182" t="s">
        <v>194</v>
      </c>
    </row>
    <row r="123" s="2" customFormat="1">
      <c r="A123" s="34"/>
      <c r="B123" s="35"/>
      <c r="C123" s="36"/>
      <c r="D123" s="184" t="s">
        <v>130</v>
      </c>
      <c r="E123" s="36"/>
      <c r="F123" s="185" t="s">
        <v>196</v>
      </c>
      <c r="G123" s="36"/>
      <c r="H123" s="36"/>
      <c r="I123" s="186"/>
      <c r="J123" s="36"/>
      <c r="K123" s="36"/>
      <c r="L123" s="40"/>
      <c r="M123" s="187"/>
      <c r="N123" s="188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130</v>
      </c>
      <c r="AU123" s="13" t="s">
        <v>69</v>
      </c>
    </row>
    <row r="124" s="2" customFormat="1">
      <c r="A124" s="34"/>
      <c r="B124" s="35"/>
      <c r="C124" s="36"/>
      <c r="D124" s="184" t="s">
        <v>131</v>
      </c>
      <c r="E124" s="36"/>
      <c r="F124" s="189" t="s">
        <v>363</v>
      </c>
      <c r="G124" s="36"/>
      <c r="H124" s="36"/>
      <c r="I124" s="186"/>
      <c r="J124" s="36"/>
      <c r="K124" s="36"/>
      <c r="L124" s="40"/>
      <c r="M124" s="187"/>
      <c r="N124" s="188"/>
      <c r="O124" s="80"/>
      <c r="P124" s="80"/>
      <c r="Q124" s="80"/>
      <c r="R124" s="80"/>
      <c r="S124" s="80"/>
      <c r="T124" s="81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131</v>
      </c>
      <c r="AU124" s="13" t="s">
        <v>69</v>
      </c>
    </row>
    <row r="125" s="2" customFormat="1" ht="16.5" customHeight="1">
      <c r="A125" s="34"/>
      <c r="B125" s="35"/>
      <c r="C125" s="171" t="s">
        <v>165</v>
      </c>
      <c r="D125" s="171" t="s">
        <v>123</v>
      </c>
      <c r="E125" s="172" t="s">
        <v>201</v>
      </c>
      <c r="F125" s="173" t="s">
        <v>202</v>
      </c>
      <c r="G125" s="174" t="s">
        <v>197</v>
      </c>
      <c r="H125" s="175">
        <v>59.399999999999999</v>
      </c>
      <c r="I125" s="176"/>
      <c r="J125" s="177">
        <f>ROUND(I125*H125,2)</f>
        <v>0</v>
      </c>
      <c r="K125" s="173" t="s">
        <v>127</v>
      </c>
      <c r="L125" s="40"/>
      <c r="M125" s="178" t="s">
        <v>19</v>
      </c>
      <c r="N125" s="179" t="s">
        <v>40</v>
      </c>
      <c r="O125" s="80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2" t="s">
        <v>128</v>
      </c>
      <c r="AT125" s="182" t="s">
        <v>123</v>
      </c>
      <c r="AU125" s="182" t="s">
        <v>69</v>
      </c>
      <c r="AY125" s="13" t="s">
        <v>129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3" t="s">
        <v>76</v>
      </c>
      <c r="BK125" s="183">
        <f>ROUND(I125*H125,2)</f>
        <v>0</v>
      </c>
      <c r="BL125" s="13" t="s">
        <v>128</v>
      </c>
      <c r="BM125" s="182" t="s">
        <v>198</v>
      </c>
    </row>
    <row r="126" s="2" customFormat="1">
      <c r="A126" s="34"/>
      <c r="B126" s="35"/>
      <c r="C126" s="36"/>
      <c r="D126" s="184" t="s">
        <v>130</v>
      </c>
      <c r="E126" s="36"/>
      <c r="F126" s="185" t="s">
        <v>202</v>
      </c>
      <c r="G126" s="36"/>
      <c r="H126" s="36"/>
      <c r="I126" s="186"/>
      <c r="J126" s="36"/>
      <c r="K126" s="36"/>
      <c r="L126" s="40"/>
      <c r="M126" s="187"/>
      <c r="N126" s="188"/>
      <c r="O126" s="80"/>
      <c r="P126" s="80"/>
      <c r="Q126" s="80"/>
      <c r="R126" s="80"/>
      <c r="S126" s="80"/>
      <c r="T126" s="81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130</v>
      </c>
      <c r="AU126" s="13" t="s">
        <v>69</v>
      </c>
    </row>
    <row r="127" s="2" customFormat="1">
      <c r="A127" s="34"/>
      <c r="B127" s="35"/>
      <c r="C127" s="36"/>
      <c r="D127" s="184" t="s">
        <v>131</v>
      </c>
      <c r="E127" s="36"/>
      <c r="F127" s="189" t="s">
        <v>364</v>
      </c>
      <c r="G127" s="36"/>
      <c r="H127" s="36"/>
      <c r="I127" s="186"/>
      <c r="J127" s="36"/>
      <c r="K127" s="36"/>
      <c r="L127" s="40"/>
      <c r="M127" s="187"/>
      <c r="N127" s="188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131</v>
      </c>
      <c r="AU127" s="13" t="s">
        <v>69</v>
      </c>
    </row>
    <row r="128" s="2" customFormat="1" ht="16.5" customHeight="1">
      <c r="A128" s="34"/>
      <c r="B128" s="35"/>
      <c r="C128" s="190" t="s">
        <v>200</v>
      </c>
      <c r="D128" s="190" t="s">
        <v>205</v>
      </c>
      <c r="E128" s="191" t="s">
        <v>206</v>
      </c>
      <c r="F128" s="192" t="s">
        <v>207</v>
      </c>
      <c r="G128" s="193" t="s">
        <v>151</v>
      </c>
      <c r="H128" s="194">
        <v>1494.5039999999999</v>
      </c>
      <c r="I128" s="195"/>
      <c r="J128" s="196">
        <f>ROUND(I128*H128,2)</f>
        <v>0</v>
      </c>
      <c r="K128" s="192" t="s">
        <v>127</v>
      </c>
      <c r="L128" s="197"/>
      <c r="M128" s="198" t="s">
        <v>19</v>
      </c>
      <c r="N128" s="199" t="s">
        <v>40</v>
      </c>
      <c r="O128" s="80"/>
      <c r="P128" s="180">
        <f>O128*H128</f>
        <v>0</v>
      </c>
      <c r="Q128" s="180">
        <v>1</v>
      </c>
      <c r="R128" s="180">
        <f>Q128*H128</f>
        <v>1494.5039999999999</v>
      </c>
      <c r="S128" s="180">
        <v>0</v>
      </c>
      <c r="T128" s="18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146</v>
      </c>
      <c r="AT128" s="182" t="s">
        <v>205</v>
      </c>
      <c r="AU128" s="182" t="s">
        <v>69</v>
      </c>
      <c r="AY128" s="13" t="s">
        <v>129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3" t="s">
        <v>76</v>
      </c>
      <c r="BK128" s="183">
        <f>ROUND(I128*H128,2)</f>
        <v>0</v>
      </c>
      <c r="BL128" s="13" t="s">
        <v>128</v>
      </c>
      <c r="BM128" s="182" t="s">
        <v>203</v>
      </c>
    </row>
    <row r="129" s="2" customFormat="1">
      <c r="A129" s="34"/>
      <c r="B129" s="35"/>
      <c r="C129" s="36"/>
      <c r="D129" s="184" t="s">
        <v>130</v>
      </c>
      <c r="E129" s="36"/>
      <c r="F129" s="185" t="s">
        <v>207</v>
      </c>
      <c r="G129" s="36"/>
      <c r="H129" s="36"/>
      <c r="I129" s="186"/>
      <c r="J129" s="36"/>
      <c r="K129" s="36"/>
      <c r="L129" s="40"/>
      <c r="M129" s="187"/>
      <c r="N129" s="188"/>
      <c r="O129" s="80"/>
      <c r="P129" s="80"/>
      <c r="Q129" s="80"/>
      <c r="R129" s="80"/>
      <c r="S129" s="80"/>
      <c r="T129" s="81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130</v>
      </c>
      <c r="AU129" s="13" t="s">
        <v>69</v>
      </c>
    </row>
    <row r="130" s="2" customFormat="1">
      <c r="A130" s="34"/>
      <c r="B130" s="35"/>
      <c r="C130" s="36"/>
      <c r="D130" s="184" t="s">
        <v>131</v>
      </c>
      <c r="E130" s="36"/>
      <c r="F130" s="189" t="s">
        <v>365</v>
      </c>
      <c r="G130" s="36"/>
      <c r="H130" s="36"/>
      <c r="I130" s="186"/>
      <c r="J130" s="36"/>
      <c r="K130" s="36"/>
      <c r="L130" s="40"/>
      <c r="M130" s="187"/>
      <c r="N130" s="188"/>
      <c r="O130" s="80"/>
      <c r="P130" s="80"/>
      <c r="Q130" s="80"/>
      <c r="R130" s="80"/>
      <c r="S130" s="80"/>
      <c r="T130" s="81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131</v>
      </c>
      <c r="AU130" s="13" t="s">
        <v>69</v>
      </c>
    </row>
    <row r="131" s="2" customFormat="1" ht="16.5" customHeight="1">
      <c r="A131" s="34"/>
      <c r="B131" s="35"/>
      <c r="C131" s="190" t="s">
        <v>170</v>
      </c>
      <c r="D131" s="190" t="s">
        <v>205</v>
      </c>
      <c r="E131" s="191" t="s">
        <v>211</v>
      </c>
      <c r="F131" s="192" t="s">
        <v>212</v>
      </c>
      <c r="G131" s="193" t="s">
        <v>151</v>
      </c>
      <c r="H131" s="194">
        <v>109.89</v>
      </c>
      <c r="I131" s="195"/>
      <c r="J131" s="196">
        <f>ROUND(I131*H131,2)</f>
        <v>0</v>
      </c>
      <c r="K131" s="192" t="s">
        <v>127</v>
      </c>
      <c r="L131" s="197"/>
      <c r="M131" s="198" t="s">
        <v>19</v>
      </c>
      <c r="N131" s="199" t="s">
        <v>40</v>
      </c>
      <c r="O131" s="80"/>
      <c r="P131" s="180">
        <f>O131*H131</f>
        <v>0</v>
      </c>
      <c r="Q131" s="180">
        <v>1</v>
      </c>
      <c r="R131" s="180">
        <f>Q131*H131</f>
        <v>109.89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146</v>
      </c>
      <c r="AT131" s="182" t="s">
        <v>205</v>
      </c>
      <c r="AU131" s="182" t="s">
        <v>69</v>
      </c>
      <c r="AY131" s="13" t="s">
        <v>129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3" t="s">
        <v>76</v>
      </c>
      <c r="BK131" s="183">
        <f>ROUND(I131*H131,2)</f>
        <v>0</v>
      </c>
      <c r="BL131" s="13" t="s">
        <v>128</v>
      </c>
      <c r="BM131" s="182" t="s">
        <v>208</v>
      </c>
    </row>
    <row r="132" s="2" customFormat="1">
      <c r="A132" s="34"/>
      <c r="B132" s="35"/>
      <c r="C132" s="36"/>
      <c r="D132" s="184" t="s">
        <v>130</v>
      </c>
      <c r="E132" s="36"/>
      <c r="F132" s="185" t="s">
        <v>212</v>
      </c>
      <c r="G132" s="36"/>
      <c r="H132" s="36"/>
      <c r="I132" s="186"/>
      <c r="J132" s="36"/>
      <c r="K132" s="36"/>
      <c r="L132" s="40"/>
      <c r="M132" s="187"/>
      <c r="N132" s="188"/>
      <c r="O132" s="80"/>
      <c r="P132" s="80"/>
      <c r="Q132" s="80"/>
      <c r="R132" s="80"/>
      <c r="S132" s="80"/>
      <c r="T132" s="81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130</v>
      </c>
      <c r="AU132" s="13" t="s">
        <v>69</v>
      </c>
    </row>
    <row r="133" s="2" customFormat="1">
      <c r="A133" s="34"/>
      <c r="B133" s="35"/>
      <c r="C133" s="36"/>
      <c r="D133" s="184" t="s">
        <v>131</v>
      </c>
      <c r="E133" s="36"/>
      <c r="F133" s="189" t="s">
        <v>366</v>
      </c>
      <c r="G133" s="36"/>
      <c r="H133" s="36"/>
      <c r="I133" s="186"/>
      <c r="J133" s="36"/>
      <c r="K133" s="36"/>
      <c r="L133" s="40"/>
      <c r="M133" s="187"/>
      <c r="N133" s="188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131</v>
      </c>
      <c r="AU133" s="13" t="s">
        <v>69</v>
      </c>
    </row>
    <row r="134" s="2" customFormat="1" ht="33" customHeight="1">
      <c r="A134" s="34"/>
      <c r="B134" s="35"/>
      <c r="C134" s="171" t="s">
        <v>210</v>
      </c>
      <c r="D134" s="171" t="s">
        <v>123</v>
      </c>
      <c r="E134" s="172" t="s">
        <v>215</v>
      </c>
      <c r="F134" s="173" t="s">
        <v>216</v>
      </c>
      <c r="G134" s="174" t="s">
        <v>151</v>
      </c>
      <c r="H134" s="175">
        <v>1604.394</v>
      </c>
      <c r="I134" s="176"/>
      <c r="J134" s="177">
        <f>ROUND(I134*H134,2)</f>
        <v>0</v>
      </c>
      <c r="K134" s="173" t="s">
        <v>127</v>
      </c>
      <c r="L134" s="40"/>
      <c r="M134" s="178" t="s">
        <v>19</v>
      </c>
      <c r="N134" s="179" t="s">
        <v>40</v>
      </c>
      <c r="O134" s="80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128</v>
      </c>
      <c r="AT134" s="182" t="s">
        <v>123</v>
      </c>
      <c r="AU134" s="182" t="s">
        <v>69</v>
      </c>
      <c r="AY134" s="13" t="s">
        <v>129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3" t="s">
        <v>76</v>
      </c>
      <c r="BK134" s="183">
        <f>ROUND(I134*H134,2)</f>
        <v>0</v>
      </c>
      <c r="BL134" s="13" t="s">
        <v>128</v>
      </c>
      <c r="BM134" s="182" t="s">
        <v>213</v>
      </c>
    </row>
    <row r="135" s="2" customFormat="1">
      <c r="A135" s="34"/>
      <c r="B135" s="35"/>
      <c r="C135" s="36"/>
      <c r="D135" s="184" t="s">
        <v>130</v>
      </c>
      <c r="E135" s="36"/>
      <c r="F135" s="185" t="s">
        <v>216</v>
      </c>
      <c r="G135" s="36"/>
      <c r="H135" s="36"/>
      <c r="I135" s="186"/>
      <c r="J135" s="36"/>
      <c r="K135" s="36"/>
      <c r="L135" s="40"/>
      <c r="M135" s="187"/>
      <c r="N135" s="188"/>
      <c r="O135" s="80"/>
      <c r="P135" s="80"/>
      <c r="Q135" s="80"/>
      <c r="R135" s="80"/>
      <c r="S135" s="80"/>
      <c r="T135" s="8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130</v>
      </c>
      <c r="AU135" s="13" t="s">
        <v>69</v>
      </c>
    </row>
    <row r="136" s="2" customFormat="1">
      <c r="A136" s="34"/>
      <c r="B136" s="35"/>
      <c r="C136" s="36"/>
      <c r="D136" s="184" t="s">
        <v>131</v>
      </c>
      <c r="E136" s="36"/>
      <c r="F136" s="189" t="s">
        <v>218</v>
      </c>
      <c r="G136" s="36"/>
      <c r="H136" s="36"/>
      <c r="I136" s="186"/>
      <c r="J136" s="36"/>
      <c r="K136" s="36"/>
      <c r="L136" s="40"/>
      <c r="M136" s="187"/>
      <c r="N136" s="188"/>
      <c r="O136" s="80"/>
      <c r="P136" s="80"/>
      <c r="Q136" s="80"/>
      <c r="R136" s="80"/>
      <c r="S136" s="80"/>
      <c r="T136" s="81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131</v>
      </c>
      <c r="AU136" s="13" t="s">
        <v>69</v>
      </c>
    </row>
    <row r="137" s="2" customFormat="1" ht="16.5" customHeight="1">
      <c r="A137" s="34"/>
      <c r="B137" s="35"/>
      <c r="C137" s="171" t="s">
        <v>174</v>
      </c>
      <c r="D137" s="171" t="s">
        <v>123</v>
      </c>
      <c r="E137" s="172" t="s">
        <v>219</v>
      </c>
      <c r="F137" s="173" t="s">
        <v>220</v>
      </c>
      <c r="G137" s="174" t="s">
        <v>221</v>
      </c>
      <c r="H137" s="175">
        <v>7</v>
      </c>
      <c r="I137" s="176"/>
      <c r="J137" s="177">
        <f>ROUND(I137*H137,2)</f>
        <v>0</v>
      </c>
      <c r="K137" s="173" t="s">
        <v>127</v>
      </c>
      <c r="L137" s="40"/>
      <c r="M137" s="178" t="s">
        <v>19</v>
      </c>
      <c r="N137" s="179" t="s">
        <v>40</v>
      </c>
      <c r="O137" s="80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2" t="s">
        <v>128</v>
      </c>
      <c r="AT137" s="182" t="s">
        <v>123</v>
      </c>
      <c r="AU137" s="182" t="s">
        <v>69</v>
      </c>
      <c r="AY137" s="13" t="s">
        <v>129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3" t="s">
        <v>76</v>
      </c>
      <c r="BK137" s="183">
        <f>ROUND(I137*H137,2)</f>
        <v>0</v>
      </c>
      <c r="BL137" s="13" t="s">
        <v>128</v>
      </c>
      <c r="BM137" s="182" t="s">
        <v>217</v>
      </c>
    </row>
    <row r="138" s="2" customFormat="1">
      <c r="A138" s="34"/>
      <c r="B138" s="35"/>
      <c r="C138" s="36"/>
      <c r="D138" s="184" t="s">
        <v>130</v>
      </c>
      <c r="E138" s="36"/>
      <c r="F138" s="185" t="s">
        <v>220</v>
      </c>
      <c r="G138" s="36"/>
      <c r="H138" s="36"/>
      <c r="I138" s="186"/>
      <c r="J138" s="36"/>
      <c r="K138" s="36"/>
      <c r="L138" s="40"/>
      <c r="M138" s="187"/>
      <c r="N138" s="188"/>
      <c r="O138" s="80"/>
      <c r="P138" s="80"/>
      <c r="Q138" s="80"/>
      <c r="R138" s="80"/>
      <c r="S138" s="80"/>
      <c r="T138" s="8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130</v>
      </c>
      <c r="AU138" s="13" t="s">
        <v>69</v>
      </c>
    </row>
    <row r="139" s="2" customFormat="1">
      <c r="A139" s="34"/>
      <c r="B139" s="35"/>
      <c r="C139" s="36"/>
      <c r="D139" s="184" t="s">
        <v>131</v>
      </c>
      <c r="E139" s="36"/>
      <c r="F139" s="189" t="s">
        <v>342</v>
      </c>
      <c r="G139" s="36"/>
      <c r="H139" s="36"/>
      <c r="I139" s="186"/>
      <c r="J139" s="36"/>
      <c r="K139" s="36"/>
      <c r="L139" s="40"/>
      <c r="M139" s="187"/>
      <c r="N139" s="188"/>
      <c r="O139" s="80"/>
      <c r="P139" s="80"/>
      <c r="Q139" s="80"/>
      <c r="R139" s="80"/>
      <c r="S139" s="80"/>
      <c r="T139" s="81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131</v>
      </c>
      <c r="AU139" s="13" t="s">
        <v>69</v>
      </c>
    </row>
    <row r="140" s="2" customFormat="1" ht="16.5" customHeight="1">
      <c r="A140" s="34"/>
      <c r="B140" s="35"/>
      <c r="C140" s="171" t="s">
        <v>7</v>
      </c>
      <c r="D140" s="171" t="s">
        <v>123</v>
      </c>
      <c r="E140" s="172" t="s">
        <v>224</v>
      </c>
      <c r="F140" s="173" t="s">
        <v>225</v>
      </c>
      <c r="G140" s="174" t="s">
        <v>226</v>
      </c>
      <c r="H140" s="175">
        <v>64</v>
      </c>
      <c r="I140" s="176"/>
      <c r="J140" s="177">
        <f>ROUND(I140*H140,2)</f>
        <v>0</v>
      </c>
      <c r="K140" s="173" t="s">
        <v>127</v>
      </c>
      <c r="L140" s="40"/>
      <c r="M140" s="178" t="s">
        <v>19</v>
      </c>
      <c r="N140" s="179" t="s">
        <v>40</v>
      </c>
      <c r="O140" s="80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128</v>
      </c>
      <c r="AT140" s="182" t="s">
        <v>123</v>
      </c>
      <c r="AU140" s="182" t="s">
        <v>69</v>
      </c>
      <c r="AY140" s="13" t="s">
        <v>129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3" t="s">
        <v>76</v>
      </c>
      <c r="BK140" s="183">
        <f>ROUND(I140*H140,2)</f>
        <v>0</v>
      </c>
      <c r="BL140" s="13" t="s">
        <v>128</v>
      </c>
      <c r="BM140" s="182" t="s">
        <v>222</v>
      </c>
    </row>
    <row r="141" s="2" customFormat="1">
      <c r="A141" s="34"/>
      <c r="B141" s="35"/>
      <c r="C141" s="36"/>
      <c r="D141" s="184" t="s">
        <v>130</v>
      </c>
      <c r="E141" s="36"/>
      <c r="F141" s="185" t="s">
        <v>225</v>
      </c>
      <c r="G141" s="36"/>
      <c r="H141" s="36"/>
      <c r="I141" s="186"/>
      <c r="J141" s="36"/>
      <c r="K141" s="36"/>
      <c r="L141" s="40"/>
      <c r="M141" s="187"/>
      <c r="N141" s="188"/>
      <c r="O141" s="80"/>
      <c r="P141" s="80"/>
      <c r="Q141" s="80"/>
      <c r="R141" s="80"/>
      <c r="S141" s="80"/>
      <c r="T141" s="8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130</v>
      </c>
      <c r="AU141" s="13" t="s">
        <v>69</v>
      </c>
    </row>
    <row r="142" s="2" customFormat="1">
      <c r="A142" s="34"/>
      <c r="B142" s="35"/>
      <c r="C142" s="36"/>
      <c r="D142" s="184" t="s">
        <v>131</v>
      </c>
      <c r="E142" s="36"/>
      <c r="F142" s="189" t="s">
        <v>367</v>
      </c>
      <c r="G142" s="36"/>
      <c r="H142" s="36"/>
      <c r="I142" s="186"/>
      <c r="J142" s="36"/>
      <c r="K142" s="36"/>
      <c r="L142" s="40"/>
      <c r="M142" s="187"/>
      <c r="N142" s="188"/>
      <c r="O142" s="80"/>
      <c r="P142" s="80"/>
      <c r="Q142" s="80"/>
      <c r="R142" s="80"/>
      <c r="S142" s="80"/>
      <c r="T142" s="81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131</v>
      </c>
      <c r="AU142" s="13" t="s">
        <v>69</v>
      </c>
    </row>
    <row r="143" s="2" customFormat="1" ht="16.5" customHeight="1">
      <c r="A143" s="34"/>
      <c r="B143" s="35"/>
      <c r="C143" s="171" t="s">
        <v>179</v>
      </c>
      <c r="D143" s="171" t="s">
        <v>123</v>
      </c>
      <c r="E143" s="172" t="s">
        <v>230</v>
      </c>
      <c r="F143" s="173" t="s">
        <v>231</v>
      </c>
      <c r="G143" s="174" t="s">
        <v>226</v>
      </c>
      <c r="H143" s="175">
        <v>4</v>
      </c>
      <c r="I143" s="176"/>
      <c r="J143" s="177">
        <f>ROUND(I143*H143,2)</f>
        <v>0</v>
      </c>
      <c r="K143" s="173" t="s">
        <v>127</v>
      </c>
      <c r="L143" s="40"/>
      <c r="M143" s="178" t="s">
        <v>19</v>
      </c>
      <c r="N143" s="179" t="s">
        <v>40</v>
      </c>
      <c r="O143" s="80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2" t="s">
        <v>128</v>
      </c>
      <c r="AT143" s="182" t="s">
        <v>123</v>
      </c>
      <c r="AU143" s="182" t="s">
        <v>69</v>
      </c>
      <c r="AY143" s="13" t="s">
        <v>129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3" t="s">
        <v>76</v>
      </c>
      <c r="BK143" s="183">
        <f>ROUND(I143*H143,2)</f>
        <v>0</v>
      </c>
      <c r="BL143" s="13" t="s">
        <v>128</v>
      </c>
      <c r="BM143" s="182" t="s">
        <v>227</v>
      </c>
    </row>
    <row r="144" s="2" customFormat="1">
      <c r="A144" s="34"/>
      <c r="B144" s="35"/>
      <c r="C144" s="36"/>
      <c r="D144" s="184" t="s">
        <v>130</v>
      </c>
      <c r="E144" s="36"/>
      <c r="F144" s="185" t="s">
        <v>231</v>
      </c>
      <c r="G144" s="36"/>
      <c r="H144" s="36"/>
      <c r="I144" s="186"/>
      <c r="J144" s="36"/>
      <c r="K144" s="36"/>
      <c r="L144" s="40"/>
      <c r="M144" s="187"/>
      <c r="N144" s="188"/>
      <c r="O144" s="80"/>
      <c r="P144" s="80"/>
      <c r="Q144" s="80"/>
      <c r="R144" s="80"/>
      <c r="S144" s="80"/>
      <c r="T144" s="81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130</v>
      </c>
      <c r="AU144" s="13" t="s">
        <v>69</v>
      </c>
    </row>
    <row r="145" s="2" customFormat="1">
      <c r="A145" s="34"/>
      <c r="B145" s="35"/>
      <c r="C145" s="36"/>
      <c r="D145" s="184" t="s">
        <v>131</v>
      </c>
      <c r="E145" s="36"/>
      <c r="F145" s="189" t="s">
        <v>233</v>
      </c>
      <c r="G145" s="36"/>
      <c r="H145" s="36"/>
      <c r="I145" s="186"/>
      <c r="J145" s="36"/>
      <c r="K145" s="36"/>
      <c r="L145" s="40"/>
      <c r="M145" s="187"/>
      <c r="N145" s="188"/>
      <c r="O145" s="80"/>
      <c r="P145" s="80"/>
      <c r="Q145" s="80"/>
      <c r="R145" s="80"/>
      <c r="S145" s="80"/>
      <c r="T145" s="81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131</v>
      </c>
      <c r="AU145" s="13" t="s">
        <v>69</v>
      </c>
    </row>
    <row r="146" s="2" customFormat="1" ht="16.5" customHeight="1">
      <c r="A146" s="34"/>
      <c r="B146" s="35"/>
      <c r="C146" s="171" t="s">
        <v>229</v>
      </c>
      <c r="D146" s="171" t="s">
        <v>123</v>
      </c>
      <c r="E146" s="172" t="s">
        <v>234</v>
      </c>
      <c r="F146" s="173" t="s">
        <v>235</v>
      </c>
      <c r="G146" s="174" t="s">
        <v>19</v>
      </c>
      <c r="H146" s="175">
        <v>68</v>
      </c>
      <c r="I146" s="176"/>
      <c r="J146" s="177">
        <f>ROUND(I146*H146,2)</f>
        <v>0</v>
      </c>
      <c r="K146" s="173" t="s">
        <v>127</v>
      </c>
      <c r="L146" s="40"/>
      <c r="M146" s="178" t="s">
        <v>19</v>
      </c>
      <c r="N146" s="179" t="s">
        <v>40</v>
      </c>
      <c r="O146" s="80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2" t="s">
        <v>128</v>
      </c>
      <c r="AT146" s="182" t="s">
        <v>123</v>
      </c>
      <c r="AU146" s="182" t="s">
        <v>69</v>
      </c>
      <c r="AY146" s="13" t="s">
        <v>129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3" t="s">
        <v>76</v>
      </c>
      <c r="BK146" s="183">
        <f>ROUND(I146*H146,2)</f>
        <v>0</v>
      </c>
      <c r="BL146" s="13" t="s">
        <v>128</v>
      </c>
      <c r="BM146" s="182" t="s">
        <v>232</v>
      </c>
    </row>
    <row r="147" s="2" customFormat="1">
      <c r="A147" s="34"/>
      <c r="B147" s="35"/>
      <c r="C147" s="36"/>
      <c r="D147" s="184" t="s">
        <v>130</v>
      </c>
      <c r="E147" s="36"/>
      <c r="F147" s="185" t="s">
        <v>235</v>
      </c>
      <c r="G147" s="36"/>
      <c r="H147" s="36"/>
      <c r="I147" s="186"/>
      <c r="J147" s="36"/>
      <c r="K147" s="36"/>
      <c r="L147" s="40"/>
      <c r="M147" s="187"/>
      <c r="N147" s="188"/>
      <c r="O147" s="80"/>
      <c r="P147" s="80"/>
      <c r="Q147" s="80"/>
      <c r="R147" s="80"/>
      <c r="S147" s="80"/>
      <c r="T147" s="8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130</v>
      </c>
      <c r="AU147" s="13" t="s">
        <v>69</v>
      </c>
    </row>
    <row r="148" s="2" customFormat="1">
      <c r="A148" s="34"/>
      <c r="B148" s="35"/>
      <c r="C148" s="36"/>
      <c r="D148" s="184" t="s">
        <v>131</v>
      </c>
      <c r="E148" s="36"/>
      <c r="F148" s="189" t="s">
        <v>344</v>
      </c>
      <c r="G148" s="36"/>
      <c r="H148" s="36"/>
      <c r="I148" s="186"/>
      <c r="J148" s="36"/>
      <c r="K148" s="36"/>
      <c r="L148" s="40"/>
      <c r="M148" s="187"/>
      <c r="N148" s="188"/>
      <c r="O148" s="80"/>
      <c r="P148" s="80"/>
      <c r="Q148" s="80"/>
      <c r="R148" s="80"/>
      <c r="S148" s="80"/>
      <c r="T148" s="81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131</v>
      </c>
      <c r="AU148" s="13" t="s">
        <v>69</v>
      </c>
    </row>
    <row r="149" s="2" customFormat="1" ht="16.5" customHeight="1">
      <c r="A149" s="34"/>
      <c r="B149" s="35"/>
      <c r="C149" s="171" t="s">
        <v>183</v>
      </c>
      <c r="D149" s="171" t="s">
        <v>123</v>
      </c>
      <c r="E149" s="172" t="s">
        <v>239</v>
      </c>
      <c r="F149" s="173" t="s">
        <v>240</v>
      </c>
      <c r="G149" s="174" t="s">
        <v>226</v>
      </c>
      <c r="H149" s="175">
        <v>4</v>
      </c>
      <c r="I149" s="176"/>
      <c r="J149" s="177">
        <f>ROUND(I149*H149,2)</f>
        <v>0</v>
      </c>
      <c r="K149" s="173" t="s">
        <v>127</v>
      </c>
      <c r="L149" s="40"/>
      <c r="M149" s="178" t="s">
        <v>19</v>
      </c>
      <c r="N149" s="179" t="s">
        <v>40</v>
      </c>
      <c r="O149" s="80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2" t="s">
        <v>128</v>
      </c>
      <c r="AT149" s="182" t="s">
        <v>123</v>
      </c>
      <c r="AU149" s="182" t="s">
        <v>69</v>
      </c>
      <c r="AY149" s="13" t="s">
        <v>129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3" t="s">
        <v>76</v>
      </c>
      <c r="BK149" s="183">
        <f>ROUND(I149*H149,2)</f>
        <v>0</v>
      </c>
      <c r="BL149" s="13" t="s">
        <v>128</v>
      </c>
      <c r="BM149" s="182" t="s">
        <v>236</v>
      </c>
    </row>
    <row r="150" s="2" customFormat="1">
      <c r="A150" s="34"/>
      <c r="B150" s="35"/>
      <c r="C150" s="36"/>
      <c r="D150" s="184" t="s">
        <v>130</v>
      </c>
      <c r="E150" s="36"/>
      <c r="F150" s="185" t="s">
        <v>240</v>
      </c>
      <c r="G150" s="36"/>
      <c r="H150" s="36"/>
      <c r="I150" s="186"/>
      <c r="J150" s="36"/>
      <c r="K150" s="36"/>
      <c r="L150" s="40"/>
      <c r="M150" s="187"/>
      <c r="N150" s="188"/>
      <c r="O150" s="80"/>
      <c r="P150" s="80"/>
      <c r="Q150" s="80"/>
      <c r="R150" s="80"/>
      <c r="S150" s="80"/>
      <c r="T150" s="81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130</v>
      </c>
      <c r="AU150" s="13" t="s">
        <v>69</v>
      </c>
    </row>
    <row r="151" s="2" customFormat="1">
      <c r="A151" s="34"/>
      <c r="B151" s="35"/>
      <c r="C151" s="36"/>
      <c r="D151" s="184" t="s">
        <v>131</v>
      </c>
      <c r="E151" s="36"/>
      <c r="F151" s="189" t="s">
        <v>242</v>
      </c>
      <c r="G151" s="36"/>
      <c r="H151" s="36"/>
      <c r="I151" s="186"/>
      <c r="J151" s="36"/>
      <c r="K151" s="36"/>
      <c r="L151" s="40"/>
      <c r="M151" s="187"/>
      <c r="N151" s="188"/>
      <c r="O151" s="80"/>
      <c r="P151" s="80"/>
      <c r="Q151" s="80"/>
      <c r="R151" s="80"/>
      <c r="S151" s="80"/>
      <c r="T151" s="8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131</v>
      </c>
      <c r="AU151" s="13" t="s">
        <v>69</v>
      </c>
    </row>
    <row r="152" s="2" customFormat="1" ht="21.75" customHeight="1">
      <c r="A152" s="34"/>
      <c r="B152" s="35"/>
      <c r="C152" s="171" t="s">
        <v>238</v>
      </c>
      <c r="D152" s="171" t="s">
        <v>123</v>
      </c>
      <c r="E152" s="172" t="s">
        <v>243</v>
      </c>
      <c r="F152" s="173" t="s">
        <v>244</v>
      </c>
      <c r="G152" s="174" t="s">
        <v>221</v>
      </c>
      <c r="H152" s="175">
        <v>1560</v>
      </c>
      <c r="I152" s="176"/>
      <c r="J152" s="177">
        <f>ROUND(I152*H152,2)</f>
        <v>0</v>
      </c>
      <c r="K152" s="173" t="s">
        <v>127</v>
      </c>
      <c r="L152" s="40"/>
      <c r="M152" s="178" t="s">
        <v>19</v>
      </c>
      <c r="N152" s="179" t="s">
        <v>40</v>
      </c>
      <c r="O152" s="80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2" t="s">
        <v>128</v>
      </c>
      <c r="AT152" s="182" t="s">
        <v>123</v>
      </c>
      <c r="AU152" s="182" t="s">
        <v>69</v>
      </c>
      <c r="AY152" s="13" t="s">
        <v>129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3" t="s">
        <v>76</v>
      </c>
      <c r="BK152" s="183">
        <f>ROUND(I152*H152,2)</f>
        <v>0</v>
      </c>
      <c r="BL152" s="13" t="s">
        <v>128</v>
      </c>
      <c r="BM152" s="182" t="s">
        <v>241</v>
      </c>
    </row>
    <row r="153" s="2" customFormat="1">
      <c r="A153" s="34"/>
      <c r="B153" s="35"/>
      <c r="C153" s="36"/>
      <c r="D153" s="184" t="s">
        <v>130</v>
      </c>
      <c r="E153" s="36"/>
      <c r="F153" s="185" t="s">
        <v>244</v>
      </c>
      <c r="G153" s="36"/>
      <c r="H153" s="36"/>
      <c r="I153" s="186"/>
      <c r="J153" s="36"/>
      <c r="K153" s="36"/>
      <c r="L153" s="40"/>
      <c r="M153" s="187"/>
      <c r="N153" s="188"/>
      <c r="O153" s="80"/>
      <c r="P153" s="80"/>
      <c r="Q153" s="80"/>
      <c r="R153" s="80"/>
      <c r="S153" s="80"/>
      <c r="T153" s="81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130</v>
      </c>
      <c r="AU153" s="13" t="s">
        <v>69</v>
      </c>
    </row>
    <row r="154" s="2" customFormat="1">
      <c r="A154" s="34"/>
      <c r="B154" s="35"/>
      <c r="C154" s="36"/>
      <c r="D154" s="184" t="s">
        <v>131</v>
      </c>
      <c r="E154" s="36"/>
      <c r="F154" s="189" t="s">
        <v>368</v>
      </c>
      <c r="G154" s="36"/>
      <c r="H154" s="36"/>
      <c r="I154" s="186"/>
      <c r="J154" s="36"/>
      <c r="K154" s="36"/>
      <c r="L154" s="40"/>
      <c r="M154" s="187"/>
      <c r="N154" s="188"/>
      <c r="O154" s="80"/>
      <c r="P154" s="80"/>
      <c r="Q154" s="80"/>
      <c r="R154" s="80"/>
      <c r="S154" s="80"/>
      <c r="T154" s="81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131</v>
      </c>
      <c r="AU154" s="13" t="s">
        <v>69</v>
      </c>
    </row>
    <row r="155" s="2" customFormat="1" ht="21.75" customHeight="1">
      <c r="A155" s="34"/>
      <c r="B155" s="35"/>
      <c r="C155" s="171" t="s">
        <v>186</v>
      </c>
      <c r="D155" s="171" t="s">
        <v>123</v>
      </c>
      <c r="E155" s="172" t="s">
        <v>248</v>
      </c>
      <c r="F155" s="173" t="s">
        <v>249</v>
      </c>
      <c r="G155" s="174" t="s">
        <v>221</v>
      </c>
      <c r="H155" s="175">
        <v>1560</v>
      </c>
      <c r="I155" s="176"/>
      <c r="J155" s="177">
        <f>ROUND(I155*H155,2)</f>
        <v>0</v>
      </c>
      <c r="K155" s="173" t="s">
        <v>127</v>
      </c>
      <c r="L155" s="40"/>
      <c r="M155" s="178" t="s">
        <v>19</v>
      </c>
      <c r="N155" s="179" t="s">
        <v>40</v>
      </c>
      <c r="O155" s="80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128</v>
      </c>
      <c r="AT155" s="182" t="s">
        <v>123</v>
      </c>
      <c r="AU155" s="182" t="s">
        <v>69</v>
      </c>
      <c r="AY155" s="13" t="s">
        <v>129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3" t="s">
        <v>76</v>
      </c>
      <c r="BK155" s="183">
        <f>ROUND(I155*H155,2)</f>
        <v>0</v>
      </c>
      <c r="BL155" s="13" t="s">
        <v>128</v>
      </c>
      <c r="BM155" s="182" t="s">
        <v>245</v>
      </c>
    </row>
    <row r="156" s="2" customFormat="1">
      <c r="A156" s="34"/>
      <c r="B156" s="35"/>
      <c r="C156" s="36"/>
      <c r="D156" s="184" t="s">
        <v>130</v>
      </c>
      <c r="E156" s="36"/>
      <c r="F156" s="185" t="s">
        <v>249</v>
      </c>
      <c r="G156" s="36"/>
      <c r="H156" s="36"/>
      <c r="I156" s="186"/>
      <c r="J156" s="36"/>
      <c r="K156" s="36"/>
      <c r="L156" s="40"/>
      <c r="M156" s="187"/>
      <c r="N156" s="188"/>
      <c r="O156" s="80"/>
      <c r="P156" s="80"/>
      <c r="Q156" s="80"/>
      <c r="R156" s="80"/>
      <c r="S156" s="80"/>
      <c r="T156" s="81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130</v>
      </c>
      <c r="AU156" s="13" t="s">
        <v>69</v>
      </c>
    </row>
    <row r="157" s="2" customFormat="1">
      <c r="A157" s="34"/>
      <c r="B157" s="35"/>
      <c r="C157" s="36"/>
      <c r="D157" s="184" t="s">
        <v>131</v>
      </c>
      <c r="E157" s="36"/>
      <c r="F157" s="189" t="s">
        <v>368</v>
      </c>
      <c r="G157" s="36"/>
      <c r="H157" s="36"/>
      <c r="I157" s="186"/>
      <c r="J157" s="36"/>
      <c r="K157" s="36"/>
      <c r="L157" s="40"/>
      <c r="M157" s="187"/>
      <c r="N157" s="188"/>
      <c r="O157" s="80"/>
      <c r="P157" s="80"/>
      <c r="Q157" s="80"/>
      <c r="R157" s="80"/>
      <c r="S157" s="80"/>
      <c r="T157" s="8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131</v>
      </c>
      <c r="AU157" s="13" t="s">
        <v>69</v>
      </c>
    </row>
    <row r="158" s="2" customFormat="1" ht="16.5" customHeight="1">
      <c r="A158" s="34"/>
      <c r="B158" s="35"/>
      <c r="C158" s="171" t="s">
        <v>247</v>
      </c>
      <c r="D158" s="171" t="s">
        <v>123</v>
      </c>
      <c r="E158" s="172" t="s">
        <v>251</v>
      </c>
      <c r="F158" s="173" t="s">
        <v>252</v>
      </c>
      <c r="G158" s="174" t="s">
        <v>140</v>
      </c>
      <c r="H158" s="175">
        <v>0.71999999999999997</v>
      </c>
      <c r="I158" s="176"/>
      <c r="J158" s="177">
        <f>ROUND(I158*H158,2)</f>
        <v>0</v>
      </c>
      <c r="K158" s="173" t="s">
        <v>127</v>
      </c>
      <c r="L158" s="40"/>
      <c r="M158" s="178" t="s">
        <v>19</v>
      </c>
      <c r="N158" s="179" t="s">
        <v>40</v>
      </c>
      <c r="O158" s="80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2" t="s">
        <v>128</v>
      </c>
      <c r="AT158" s="182" t="s">
        <v>123</v>
      </c>
      <c r="AU158" s="182" t="s">
        <v>69</v>
      </c>
      <c r="AY158" s="13" t="s">
        <v>129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3" t="s">
        <v>76</v>
      </c>
      <c r="BK158" s="183">
        <f>ROUND(I158*H158,2)</f>
        <v>0</v>
      </c>
      <c r="BL158" s="13" t="s">
        <v>128</v>
      </c>
      <c r="BM158" s="182" t="s">
        <v>250</v>
      </c>
    </row>
    <row r="159" s="2" customFormat="1">
      <c r="A159" s="34"/>
      <c r="B159" s="35"/>
      <c r="C159" s="36"/>
      <c r="D159" s="184" t="s">
        <v>130</v>
      </c>
      <c r="E159" s="36"/>
      <c r="F159" s="185" t="s">
        <v>252</v>
      </c>
      <c r="G159" s="36"/>
      <c r="H159" s="36"/>
      <c r="I159" s="186"/>
      <c r="J159" s="36"/>
      <c r="K159" s="36"/>
      <c r="L159" s="40"/>
      <c r="M159" s="187"/>
      <c r="N159" s="188"/>
      <c r="O159" s="80"/>
      <c r="P159" s="80"/>
      <c r="Q159" s="80"/>
      <c r="R159" s="80"/>
      <c r="S159" s="80"/>
      <c r="T159" s="8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130</v>
      </c>
      <c r="AU159" s="13" t="s">
        <v>69</v>
      </c>
    </row>
    <row r="160" s="2" customFormat="1">
      <c r="A160" s="34"/>
      <c r="B160" s="35"/>
      <c r="C160" s="36"/>
      <c r="D160" s="184" t="s">
        <v>131</v>
      </c>
      <c r="E160" s="36"/>
      <c r="F160" s="189" t="s">
        <v>354</v>
      </c>
      <c r="G160" s="36"/>
      <c r="H160" s="36"/>
      <c r="I160" s="186"/>
      <c r="J160" s="36"/>
      <c r="K160" s="36"/>
      <c r="L160" s="40"/>
      <c r="M160" s="187"/>
      <c r="N160" s="188"/>
      <c r="O160" s="80"/>
      <c r="P160" s="80"/>
      <c r="Q160" s="80"/>
      <c r="R160" s="80"/>
      <c r="S160" s="80"/>
      <c r="T160" s="81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131</v>
      </c>
      <c r="AU160" s="13" t="s">
        <v>69</v>
      </c>
    </row>
    <row r="161" s="2" customFormat="1" ht="16.5" customHeight="1">
      <c r="A161" s="34"/>
      <c r="B161" s="35"/>
      <c r="C161" s="171" t="s">
        <v>190</v>
      </c>
      <c r="D161" s="171" t="s">
        <v>123</v>
      </c>
      <c r="E161" s="172" t="s">
        <v>369</v>
      </c>
      <c r="F161" s="173" t="s">
        <v>370</v>
      </c>
      <c r="G161" s="174" t="s">
        <v>135</v>
      </c>
      <c r="H161" s="175">
        <v>34</v>
      </c>
      <c r="I161" s="176"/>
      <c r="J161" s="177">
        <f>ROUND(I161*H161,2)</f>
        <v>0</v>
      </c>
      <c r="K161" s="173" t="s">
        <v>127</v>
      </c>
      <c r="L161" s="40"/>
      <c r="M161" s="178" t="s">
        <v>19</v>
      </c>
      <c r="N161" s="179" t="s">
        <v>40</v>
      </c>
      <c r="O161" s="80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2" t="s">
        <v>128</v>
      </c>
      <c r="AT161" s="182" t="s">
        <v>123</v>
      </c>
      <c r="AU161" s="182" t="s">
        <v>69</v>
      </c>
      <c r="AY161" s="13" t="s">
        <v>129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3" t="s">
        <v>76</v>
      </c>
      <c r="BK161" s="183">
        <f>ROUND(I161*H161,2)</f>
        <v>0</v>
      </c>
      <c r="BL161" s="13" t="s">
        <v>128</v>
      </c>
      <c r="BM161" s="182" t="s">
        <v>253</v>
      </c>
    </row>
    <row r="162" s="2" customFormat="1">
      <c r="A162" s="34"/>
      <c r="B162" s="35"/>
      <c r="C162" s="36"/>
      <c r="D162" s="184" t="s">
        <v>130</v>
      </c>
      <c r="E162" s="36"/>
      <c r="F162" s="185" t="s">
        <v>370</v>
      </c>
      <c r="G162" s="36"/>
      <c r="H162" s="36"/>
      <c r="I162" s="186"/>
      <c r="J162" s="36"/>
      <c r="K162" s="36"/>
      <c r="L162" s="40"/>
      <c r="M162" s="187"/>
      <c r="N162" s="188"/>
      <c r="O162" s="80"/>
      <c r="P162" s="80"/>
      <c r="Q162" s="80"/>
      <c r="R162" s="80"/>
      <c r="S162" s="80"/>
      <c r="T162" s="8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130</v>
      </c>
      <c r="AU162" s="13" t="s">
        <v>69</v>
      </c>
    </row>
    <row r="163" s="2" customFormat="1">
      <c r="A163" s="34"/>
      <c r="B163" s="35"/>
      <c r="C163" s="36"/>
      <c r="D163" s="184" t="s">
        <v>131</v>
      </c>
      <c r="E163" s="36"/>
      <c r="F163" s="189" t="s">
        <v>371</v>
      </c>
      <c r="G163" s="36"/>
      <c r="H163" s="36"/>
      <c r="I163" s="186"/>
      <c r="J163" s="36"/>
      <c r="K163" s="36"/>
      <c r="L163" s="40"/>
      <c r="M163" s="187"/>
      <c r="N163" s="188"/>
      <c r="O163" s="80"/>
      <c r="P163" s="80"/>
      <c r="Q163" s="80"/>
      <c r="R163" s="80"/>
      <c r="S163" s="80"/>
      <c r="T163" s="8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131</v>
      </c>
      <c r="AU163" s="13" t="s">
        <v>69</v>
      </c>
    </row>
    <row r="164" s="2" customFormat="1" ht="37.8" customHeight="1">
      <c r="A164" s="34"/>
      <c r="B164" s="35"/>
      <c r="C164" s="171" t="s">
        <v>254</v>
      </c>
      <c r="D164" s="171" t="s">
        <v>123</v>
      </c>
      <c r="E164" s="172" t="s">
        <v>149</v>
      </c>
      <c r="F164" s="173" t="s">
        <v>150</v>
      </c>
      <c r="G164" s="174" t="s">
        <v>151</v>
      </c>
      <c r="H164" s="175">
        <v>9.0440000000000005</v>
      </c>
      <c r="I164" s="176"/>
      <c r="J164" s="177">
        <f>ROUND(I164*H164,2)</f>
        <v>0</v>
      </c>
      <c r="K164" s="173" t="s">
        <v>127</v>
      </c>
      <c r="L164" s="40"/>
      <c r="M164" s="178" t="s">
        <v>19</v>
      </c>
      <c r="N164" s="179" t="s">
        <v>40</v>
      </c>
      <c r="O164" s="80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2" t="s">
        <v>128</v>
      </c>
      <c r="AT164" s="182" t="s">
        <v>123</v>
      </c>
      <c r="AU164" s="182" t="s">
        <v>69</v>
      </c>
      <c r="AY164" s="13" t="s">
        <v>129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3" t="s">
        <v>76</v>
      </c>
      <c r="BK164" s="183">
        <f>ROUND(I164*H164,2)</f>
        <v>0</v>
      </c>
      <c r="BL164" s="13" t="s">
        <v>128</v>
      </c>
      <c r="BM164" s="182" t="s">
        <v>257</v>
      </c>
    </row>
    <row r="165" s="2" customFormat="1">
      <c r="A165" s="34"/>
      <c r="B165" s="35"/>
      <c r="C165" s="36"/>
      <c r="D165" s="184" t="s">
        <v>130</v>
      </c>
      <c r="E165" s="36"/>
      <c r="F165" s="185" t="s">
        <v>150</v>
      </c>
      <c r="G165" s="36"/>
      <c r="H165" s="36"/>
      <c r="I165" s="186"/>
      <c r="J165" s="36"/>
      <c r="K165" s="36"/>
      <c r="L165" s="40"/>
      <c r="M165" s="187"/>
      <c r="N165" s="188"/>
      <c r="O165" s="80"/>
      <c r="P165" s="80"/>
      <c r="Q165" s="80"/>
      <c r="R165" s="80"/>
      <c r="S165" s="80"/>
      <c r="T165" s="8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130</v>
      </c>
      <c r="AU165" s="13" t="s">
        <v>69</v>
      </c>
    </row>
    <row r="166" s="2" customFormat="1">
      <c r="A166" s="34"/>
      <c r="B166" s="35"/>
      <c r="C166" s="36"/>
      <c r="D166" s="184" t="s">
        <v>131</v>
      </c>
      <c r="E166" s="36"/>
      <c r="F166" s="189" t="s">
        <v>372</v>
      </c>
      <c r="G166" s="36"/>
      <c r="H166" s="36"/>
      <c r="I166" s="186"/>
      <c r="J166" s="36"/>
      <c r="K166" s="36"/>
      <c r="L166" s="40"/>
      <c r="M166" s="187"/>
      <c r="N166" s="188"/>
      <c r="O166" s="80"/>
      <c r="P166" s="80"/>
      <c r="Q166" s="80"/>
      <c r="R166" s="80"/>
      <c r="S166" s="80"/>
      <c r="T166" s="81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131</v>
      </c>
      <c r="AU166" s="13" t="s">
        <v>69</v>
      </c>
    </row>
    <row r="167" s="2" customFormat="1" ht="16.5" customHeight="1">
      <c r="A167" s="34"/>
      <c r="B167" s="35"/>
      <c r="C167" s="171" t="s">
        <v>194</v>
      </c>
      <c r="D167" s="171" t="s">
        <v>123</v>
      </c>
      <c r="E167" s="172" t="s">
        <v>373</v>
      </c>
      <c r="F167" s="173" t="s">
        <v>374</v>
      </c>
      <c r="G167" s="174" t="s">
        <v>135</v>
      </c>
      <c r="H167" s="175">
        <v>34</v>
      </c>
      <c r="I167" s="176"/>
      <c r="J167" s="177">
        <f>ROUND(I167*H167,2)</f>
        <v>0</v>
      </c>
      <c r="K167" s="173" t="s">
        <v>127</v>
      </c>
      <c r="L167" s="40"/>
      <c r="M167" s="178" t="s">
        <v>19</v>
      </c>
      <c r="N167" s="179" t="s">
        <v>40</v>
      </c>
      <c r="O167" s="80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2" t="s">
        <v>128</v>
      </c>
      <c r="AT167" s="182" t="s">
        <v>123</v>
      </c>
      <c r="AU167" s="182" t="s">
        <v>69</v>
      </c>
      <c r="AY167" s="13" t="s">
        <v>129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3" t="s">
        <v>76</v>
      </c>
      <c r="BK167" s="183">
        <f>ROUND(I167*H167,2)</f>
        <v>0</v>
      </c>
      <c r="BL167" s="13" t="s">
        <v>128</v>
      </c>
      <c r="BM167" s="182" t="s">
        <v>259</v>
      </c>
    </row>
    <row r="168" s="2" customFormat="1">
      <c r="A168" s="34"/>
      <c r="B168" s="35"/>
      <c r="C168" s="36"/>
      <c r="D168" s="184" t="s">
        <v>130</v>
      </c>
      <c r="E168" s="36"/>
      <c r="F168" s="185" t="s">
        <v>374</v>
      </c>
      <c r="G168" s="36"/>
      <c r="H168" s="36"/>
      <c r="I168" s="186"/>
      <c r="J168" s="36"/>
      <c r="K168" s="36"/>
      <c r="L168" s="40"/>
      <c r="M168" s="187"/>
      <c r="N168" s="188"/>
      <c r="O168" s="80"/>
      <c r="P168" s="80"/>
      <c r="Q168" s="80"/>
      <c r="R168" s="80"/>
      <c r="S168" s="80"/>
      <c r="T168" s="81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130</v>
      </c>
      <c r="AU168" s="13" t="s">
        <v>69</v>
      </c>
    </row>
    <row r="169" s="2" customFormat="1">
      <c r="A169" s="34"/>
      <c r="B169" s="35"/>
      <c r="C169" s="36"/>
      <c r="D169" s="184" t="s">
        <v>131</v>
      </c>
      <c r="E169" s="36"/>
      <c r="F169" s="189" t="s">
        <v>371</v>
      </c>
      <c r="G169" s="36"/>
      <c r="H169" s="36"/>
      <c r="I169" s="186"/>
      <c r="J169" s="36"/>
      <c r="K169" s="36"/>
      <c r="L169" s="40"/>
      <c r="M169" s="187"/>
      <c r="N169" s="188"/>
      <c r="O169" s="80"/>
      <c r="P169" s="80"/>
      <c r="Q169" s="80"/>
      <c r="R169" s="80"/>
      <c r="S169" s="80"/>
      <c r="T169" s="8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131</v>
      </c>
      <c r="AU169" s="13" t="s">
        <v>69</v>
      </c>
    </row>
    <row r="170" s="2" customFormat="1" ht="16.5" customHeight="1">
      <c r="A170" s="34"/>
      <c r="B170" s="35"/>
      <c r="C170" s="171" t="s">
        <v>261</v>
      </c>
      <c r="D170" s="171" t="s">
        <v>123</v>
      </c>
      <c r="E170" s="172" t="s">
        <v>133</v>
      </c>
      <c r="F170" s="173" t="s">
        <v>134</v>
      </c>
      <c r="G170" s="174" t="s">
        <v>135</v>
      </c>
      <c r="H170" s="175">
        <v>16</v>
      </c>
      <c r="I170" s="176"/>
      <c r="J170" s="177">
        <f>ROUND(I170*H170,2)</f>
        <v>0</v>
      </c>
      <c r="K170" s="173" t="s">
        <v>127</v>
      </c>
      <c r="L170" s="40"/>
      <c r="M170" s="178" t="s">
        <v>19</v>
      </c>
      <c r="N170" s="179" t="s">
        <v>40</v>
      </c>
      <c r="O170" s="80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2" t="s">
        <v>128</v>
      </c>
      <c r="AT170" s="182" t="s">
        <v>123</v>
      </c>
      <c r="AU170" s="182" t="s">
        <v>69</v>
      </c>
      <c r="AY170" s="13" t="s">
        <v>129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3" t="s">
        <v>76</v>
      </c>
      <c r="BK170" s="183">
        <f>ROUND(I170*H170,2)</f>
        <v>0</v>
      </c>
      <c r="BL170" s="13" t="s">
        <v>128</v>
      </c>
      <c r="BM170" s="182" t="s">
        <v>264</v>
      </c>
    </row>
    <row r="171" s="2" customFormat="1">
      <c r="A171" s="34"/>
      <c r="B171" s="35"/>
      <c r="C171" s="36"/>
      <c r="D171" s="184" t="s">
        <v>130</v>
      </c>
      <c r="E171" s="36"/>
      <c r="F171" s="185" t="s">
        <v>134</v>
      </c>
      <c r="G171" s="36"/>
      <c r="H171" s="36"/>
      <c r="I171" s="186"/>
      <c r="J171" s="36"/>
      <c r="K171" s="36"/>
      <c r="L171" s="40"/>
      <c r="M171" s="187"/>
      <c r="N171" s="188"/>
      <c r="O171" s="80"/>
      <c r="P171" s="80"/>
      <c r="Q171" s="80"/>
      <c r="R171" s="80"/>
      <c r="S171" s="80"/>
      <c r="T171" s="81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130</v>
      </c>
      <c r="AU171" s="13" t="s">
        <v>69</v>
      </c>
    </row>
    <row r="172" s="2" customFormat="1">
      <c r="A172" s="34"/>
      <c r="B172" s="35"/>
      <c r="C172" s="36"/>
      <c r="D172" s="184" t="s">
        <v>131</v>
      </c>
      <c r="E172" s="36"/>
      <c r="F172" s="189" t="s">
        <v>260</v>
      </c>
      <c r="G172" s="36"/>
      <c r="H172" s="36"/>
      <c r="I172" s="186"/>
      <c r="J172" s="36"/>
      <c r="K172" s="36"/>
      <c r="L172" s="40"/>
      <c r="M172" s="187"/>
      <c r="N172" s="188"/>
      <c r="O172" s="80"/>
      <c r="P172" s="80"/>
      <c r="Q172" s="80"/>
      <c r="R172" s="80"/>
      <c r="S172" s="80"/>
      <c r="T172" s="81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131</v>
      </c>
      <c r="AU172" s="13" t="s">
        <v>69</v>
      </c>
    </row>
    <row r="173" s="2" customFormat="1" ht="16.5" customHeight="1">
      <c r="A173" s="34"/>
      <c r="B173" s="35"/>
      <c r="C173" s="171" t="s">
        <v>198</v>
      </c>
      <c r="D173" s="171" t="s">
        <v>123</v>
      </c>
      <c r="E173" s="172" t="s">
        <v>262</v>
      </c>
      <c r="F173" s="173" t="s">
        <v>263</v>
      </c>
      <c r="G173" s="174" t="s">
        <v>221</v>
      </c>
      <c r="H173" s="175">
        <v>18</v>
      </c>
      <c r="I173" s="176"/>
      <c r="J173" s="177">
        <f>ROUND(I173*H173,2)</f>
        <v>0</v>
      </c>
      <c r="K173" s="173" t="s">
        <v>127</v>
      </c>
      <c r="L173" s="40"/>
      <c r="M173" s="178" t="s">
        <v>19</v>
      </c>
      <c r="N173" s="179" t="s">
        <v>40</v>
      </c>
      <c r="O173" s="80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2" t="s">
        <v>128</v>
      </c>
      <c r="AT173" s="182" t="s">
        <v>123</v>
      </c>
      <c r="AU173" s="182" t="s">
        <v>69</v>
      </c>
      <c r="AY173" s="13" t="s">
        <v>129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3" t="s">
        <v>76</v>
      </c>
      <c r="BK173" s="183">
        <f>ROUND(I173*H173,2)</f>
        <v>0</v>
      </c>
      <c r="BL173" s="13" t="s">
        <v>128</v>
      </c>
      <c r="BM173" s="182" t="s">
        <v>268</v>
      </c>
    </row>
    <row r="174" s="2" customFormat="1">
      <c r="A174" s="34"/>
      <c r="B174" s="35"/>
      <c r="C174" s="36"/>
      <c r="D174" s="184" t="s">
        <v>130</v>
      </c>
      <c r="E174" s="36"/>
      <c r="F174" s="185" t="s">
        <v>263</v>
      </c>
      <c r="G174" s="36"/>
      <c r="H174" s="36"/>
      <c r="I174" s="186"/>
      <c r="J174" s="36"/>
      <c r="K174" s="36"/>
      <c r="L174" s="40"/>
      <c r="M174" s="187"/>
      <c r="N174" s="188"/>
      <c r="O174" s="80"/>
      <c r="P174" s="80"/>
      <c r="Q174" s="80"/>
      <c r="R174" s="80"/>
      <c r="S174" s="80"/>
      <c r="T174" s="8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130</v>
      </c>
      <c r="AU174" s="13" t="s">
        <v>69</v>
      </c>
    </row>
    <row r="175" s="2" customFormat="1">
      <c r="A175" s="34"/>
      <c r="B175" s="35"/>
      <c r="C175" s="36"/>
      <c r="D175" s="184" t="s">
        <v>131</v>
      </c>
      <c r="E175" s="36"/>
      <c r="F175" s="189" t="s">
        <v>265</v>
      </c>
      <c r="G175" s="36"/>
      <c r="H175" s="36"/>
      <c r="I175" s="186"/>
      <c r="J175" s="36"/>
      <c r="K175" s="36"/>
      <c r="L175" s="40"/>
      <c r="M175" s="187"/>
      <c r="N175" s="188"/>
      <c r="O175" s="80"/>
      <c r="P175" s="80"/>
      <c r="Q175" s="80"/>
      <c r="R175" s="80"/>
      <c r="S175" s="80"/>
      <c r="T175" s="81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131</v>
      </c>
      <c r="AU175" s="13" t="s">
        <v>69</v>
      </c>
    </row>
    <row r="176" s="2" customFormat="1" ht="16.5" customHeight="1">
      <c r="A176" s="34"/>
      <c r="B176" s="35"/>
      <c r="C176" s="171" t="s">
        <v>270</v>
      </c>
      <c r="D176" s="171" t="s">
        <v>123</v>
      </c>
      <c r="E176" s="172" t="s">
        <v>266</v>
      </c>
      <c r="F176" s="173" t="s">
        <v>267</v>
      </c>
      <c r="G176" s="174" t="s">
        <v>221</v>
      </c>
      <c r="H176" s="175">
        <v>164</v>
      </c>
      <c r="I176" s="176"/>
      <c r="J176" s="177">
        <f>ROUND(I176*H176,2)</f>
        <v>0</v>
      </c>
      <c r="K176" s="173" t="s">
        <v>127</v>
      </c>
      <c r="L176" s="40"/>
      <c r="M176" s="178" t="s">
        <v>19</v>
      </c>
      <c r="N176" s="179" t="s">
        <v>40</v>
      </c>
      <c r="O176" s="80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2" t="s">
        <v>128</v>
      </c>
      <c r="AT176" s="182" t="s">
        <v>123</v>
      </c>
      <c r="AU176" s="182" t="s">
        <v>69</v>
      </c>
      <c r="AY176" s="13" t="s">
        <v>129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3" t="s">
        <v>76</v>
      </c>
      <c r="BK176" s="183">
        <f>ROUND(I176*H176,2)</f>
        <v>0</v>
      </c>
      <c r="BL176" s="13" t="s">
        <v>128</v>
      </c>
      <c r="BM176" s="182" t="s">
        <v>273</v>
      </c>
    </row>
    <row r="177" s="2" customFormat="1">
      <c r="A177" s="34"/>
      <c r="B177" s="35"/>
      <c r="C177" s="36"/>
      <c r="D177" s="184" t="s">
        <v>130</v>
      </c>
      <c r="E177" s="36"/>
      <c r="F177" s="185" t="s">
        <v>267</v>
      </c>
      <c r="G177" s="36"/>
      <c r="H177" s="36"/>
      <c r="I177" s="186"/>
      <c r="J177" s="36"/>
      <c r="K177" s="36"/>
      <c r="L177" s="40"/>
      <c r="M177" s="187"/>
      <c r="N177" s="188"/>
      <c r="O177" s="80"/>
      <c r="P177" s="80"/>
      <c r="Q177" s="80"/>
      <c r="R177" s="80"/>
      <c r="S177" s="80"/>
      <c r="T177" s="81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130</v>
      </c>
      <c r="AU177" s="13" t="s">
        <v>69</v>
      </c>
    </row>
    <row r="178" s="2" customFormat="1">
      <c r="A178" s="34"/>
      <c r="B178" s="35"/>
      <c r="C178" s="36"/>
      <c r="D178" s="184" t="s">
        <v>131</v>
      </c>
      <c r="E178" s="36"/>
      <c r="F178" s="189" t="s">
        <v>375</v>
      </c>
      <c r="G178" s="36"/>
      <c r="H178" s="36"/>
      <c r="I178" s="186"/>
      <c r="J178" s="36"/>
      <c r="K178" s="36"/>
      <c r="L178" s="40"/>
      <c r="M178" s="187"/>
      <c r="N178" s="188"/>
      <c r="O178" s="80"/>
      <c r="P178" s="80"/>
      <c r="Q178" s="80"/>
      <c r="R178" s="80"/>
      <c r="S178" s="80"/>
      <c r="T178" s="81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131</v>
      </c>
      <c r="AU178" s="13" t="s">
        <v>69</v>
      </c>
    </row>
    <row r="179" s="2" customFormat="1" ht="16.5" customHeight="1">
      <c r="A179" s="34"/>
      <c r="B179" s="35"/>
      <c r="C179" s="171" t="s">
        <v>203</v>
      </c>
      <c r="D179" s="171" t="s">
        <v>123</v>
      </c>
      <c r="E179" s="172" t="s">
        <v>271</v>
      </c>
      <c r="F179" s="173" t="s">
        <v>272</v>
      </c>
      <c r="G179" s="174" t="s">
        <v>226</v>
      </c>
      <c r="H179" s="175">
        <v>16</v>
      </c>
      <c r="I179" s="176"/>
      <c r="J179" s="177">
        <f>ROUND(I179*H179,2)</f>
        <v>0</v>
      </c>
      <c r="K179" s="173" t="s">
        <v>127</v>
      </c>
      <c r="L179" s="40"/>
      <c r="M179" s="178" t="s">
        <v>19</v>
      </c>
      <c r="N179" s="179" t="s">
        <v>40</v>
      </c>
      <c r="O179" s="80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2" t="s">
        <v>128</v>
      </c>
      <c r="AT179" s="182" t="s">
        <v>123</v>
      </c>
      <c r="AU179" s="182" t="s">
        <v>69</v>
      </c>
      <c r="AY179" s="13" t="s">
        <v>129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3" t="s">
        <v>76</v>
      </c>
      <c r="BK179" s="183">
        <f>ROUND(I179*H179,2)</f>
        <v>0</v>
      </c>
      <c r="BL179" s="13" t="s">
        <v>128</v>
      </c>
      <c r="BM179" s="182" t="s">
        <v>276</v>
      </c>
    </row>
    <row r="180" s="2" customFormat="1">
      <c r="A180" s="34"/>
      <c r="B180" s="35"/>
      <c r="C180" s="36"/>
      <c r="D180" s="184" t="s">
        <v>130</v>
      </c>
      <c r="E180" s="36"/>
      <c r="F180" s="185" t="s">
        <v>272</v>
      </c>
      <c r="G180" s="36"/>
      <c r="H180" s="36"/>
      <c r="I180" s="186"/>
      <c r="J180" s="36"/>
      <c r="K180" s="36"/>
      <c r="L180" s="40"/>
      <c r="M180" s="187"/>
      <c r="N180" s="188"/>
      <c r="O180" s="80"/>
      <c r="P180" s="80"/>
      <c r="Q180" s="80"/>
      <c r="R180" s="80"/>
      <c r="S180" s="80"/>
      <c r="T180" s="81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130</v>
      </c>
      <c r="AU180" s="13" t="s">
        <v>69</v>
      </c>
    </row>
    <row r="181" s="2" customFormat="1">
      <c r="A181" s="34"/>
      <c r="B181" s="35"/>
      <c r="C181" s="36"/>
      <c r="D181" s="184" t="s">
        <v>131</v>
      </c>
      <c r="E181" s="36"/>
      <c r="F181" s="189" t="s">
        <v>260</v>
      </c>
      <c r="G181" s="36"/>
      <c r="H181" s="36"/>
      <c r="I181" s="186"/>
      <c r="J181" s="36"/>
      <c r="K181" s="36"/>
      <c r="L181" s="40"/>
      <c r="M181" s="187"/>
      <c r="N181" s="188"/>
      <c r="O181" s="80"/>
      <c r="P181" s="80"/>
      <c r="Q181" s="80"/>
      <c r="R181" s="80"/>
      <c r="S181" s="80"/>
      <c r="T181" s="81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131</v>
      </c>
      <c r="AU181" s="13" t="s">
        <v>69</v>
      </c>
    </row>
    <row r="182" s="2" customFormat="1" ht="16.5" customHeight="1">
      <c r="A182" s="34"/>
      <c r="B182" s="35"/>
      <c r="C182" s="171" t="s">
        <v>278</v>
      </c>
      <c r="D182" s="171" t="s">
        <v>123</v>
      </c>
      <c r="E182" s="172" t="s">
        <v>274</v>
      </c>
      <c r="F182" s="173" t="s">
        <v>275</v>
      </c>
      <c r="G182" s="174" t="s">
        <v>226</v>
      </c>
      <c r="H182" s="175">
        <v>2</v>
      </c>
      <c r="I182" s="176"/>
      <c r="J182" s="177">
        <f>ROUND(I182*H182,2)</f>
        <v>0</v>
      </c>
      <c r="K182" s="173" t="s">
        <v>127</v>
      </c>
      <c r="L182" s="40"/>
      <c r="M182" s="178" t="s">
        <v>19</v>
      </c>
      <c r="N182" s="179" t="s">
        <v>40</v>
      </c>
      <c r="O182" s="80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2" t="s">
        <v>128</v>
      </c>
      <c r="AT182" s="182" t="s">
        <v>123</v>
      </c>
      <c r="AU182" s="182" t="s">
        <v>69</v>
      </c>
      <c r="AY182" s="13" t="s">
        <v>129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3" t="s">
        <v>76</v>
      </c>
      <c r="BK182" s="183">
        <f>ROUND(I182*H182,2)</f>
        <v>0</v>
      </c>
      <c r="BL182" s="13" t="s">
        <v>128</v>
      </c>
      <c r="BM182" s="182" t="s">
        <v>281</v>
      </c>
    </row>
    <row r="183" s="2" customFormat="1">
      <c r="A183" s="34"/>
      <c r="B183" s="35"/>
      <c r="C183" s="36"/>
      <c r="D183" s="184" t="s">
        <v>130</v>
      </c>
      <c r="E183" s="36"/>
      <c r="F183" s="185" t="s">
        <v>275</v>
      </c>
      <c r="G183" s="36"/>
      <c r="H183" s="36"/>
      <c r="I183" s="186"/>
      <c r="J183" s="36"/>
      <c r="K183" s="36"/>
      <c r="L183" s="40"/>
      <c r="M183" s="187"/>
      <c r="N183" s="188"/>
      <c r="O183" s="80"/>
      <c r="P183" s="80"/>
      <c r="Q183" s="80"/>
      <c r="R183" s="80"/>
      <c r="S183" s="80"/>
      <c r="T183" s="81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130</v>
      </c>
      <c r="AU183" s="13" t="s">
        <v>69</v>
      </c>
    </row>
    <row r="184" s="2" customFormat="1">
      <c r="A184" s="34"/>
      <c r="B184" s="35"/>
      <c r="C184" s="36"/>
      <c r="D184" s="184" t="s">
        <v>131</v>
      </c>
      <c r="E184" s="36"/>
      <c r="F184" s="189" t="s">
        <v>277</v>
      </c>
      <c r="G184" s="36"/>
      <c r="H184" s="36"/>
      <c r="I184" s="186"/>
      <c r="J184" s="36"/>
      <c r="K184" s="36"/>
      <c r="L184" s="40"/>
      <c r="M184" s="187"/>
      <c r="N184" s="188"/>
      <c r="O184" s="80"/>
      <c r="P184" s="80"/>
      <c r="Q184" s="80"/>
      <c r="R184" s="80"/>
      <c r="S184" s="80"/>
      <c r="T184" s="81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131</v>
      </c>
      <c r="AU184" s="13" t="s">
        <v>69</v>
      </c>
    </row>
    <row r="185" s="2" customFormat="1" ht="21.75" customHeight="1">
      <c r="A185" s="34"/>
      <c r="B185" s="35"/>
      <c r="C185" s="171" t="s">
        <v>208</v>
      </c>
      <c r="D185" s="171" t="s">
        <v>123</v>
      </c>
      <c r="E185" s="172" t="s">
        <v>279</v>
      </c>
      <c r="F185" s="173" t="s">
        <v>280</v>
      </c>
      <c r="G185" s="174" t="s">
        <v>221</v>
      </c>
      <c r="H185" s="175">
        <v>164</v>
      </c>
      <c r="I185" s="176"/>
      <c r="J185" s="177">
        <f>ROUND(I185*H185,2)</f>
        <v>0</v>
      </c>
      <c r="K185" s="173" t="s">
        <v>127</v>
      </c>
      <c r="L185" s="40"/>
      <c r="M185" s="178" t="s">
        <v>19</v>
      </c>
      <c r="N185" s="179" t="s">
        <v>40</v>
      </c>
      <c r="O185" s="80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2" t="s">
        <v>128</v>
      </c>
      <c r="AT185" s="182" t="s">
        <v>123</v>
      </c>
      <c r="AU185" s="182" t="s">
        <v>69</v>
      </c>
      <c r="AY185" s="13" t="s">
        <v>129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3" t="s">
        <v>76</v>
      </c>
      <c r="BK185" s="183">
        <f>ROUND(I185*H185,2)</f>
        <v>0</v>
      </c>
      <c r="BL185" s="13" t="s">
        <v>128</v>
      </c>
      <c r="BM185" s="182" t="s">
        <v>285</v>
      </c>
    </row>
    <row r="186" s="2" customFormat="1">
      <c r="A186" s="34"/>
      <c r="B186" s="35"/>
      <c r="C186" s="36"/>
      <c r="D186" s="184" t="s">
        <v>130</v>
      </c>
      <c r="E186" s="36"/>
      <c r="F186" s="185" t="s">
        <v>280</v>
      </c>
      <c r="G186" s="36"/>
      <c r="H186" s="36"/>
      <c r="I186" s="186"/>
      <c r="J186" s="36"/>
      <c r="K186" s="36"/>
      <c r="L186" s="40"/>
      <c r="M186" s="187"/>
      <c r="N186" s="188"/>
      <c r="O186" s="80"/>
      <c r="P186" s="80"/>
      <c r="Q186" s="80"/>
      <c r="R186" s="80"/>
      <c r="S186" s="80"/>
      <c r="T186" s="81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130</v>
      </c>
      <c r="AU186" s="13" t="s">
        <v>69</v>
      </c>
    </row>
    <row r="187" s="2" customFormat="1">
      <c r="A187" s="34"/>
      <c r="B187" s="35"/>
      <c r="C187" s="36"/>
      <c r="D187" s="184" t="s">
        <v>131</v>
      </c>
      <c r="E187" s="36"/>
      <c r="F187" s="189" t="s">
        <v>376</v>
      </c>
      <c r="G187" s="36"/>
      <c r="H187" s="36"/>
      <c r="I187" s="186"/>
      <c r="J187" s="36"/>
      <c r="K187" s="36"/>
      <c r="L187" s="40"/>
      <c r="M187" s="187"/>
      <c r="N187" s="188"/>
      <c r="O187" s="80"/>
      <c r="P187" s="80"/>
      <c r="Q187" s="80"/>
      <c r="R187" s="80"/>
      <c r="S187" s="80"/>
      <c r="T187" s="81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131</v>
      </c>
      <c r="AU187" s="13" t="s">
        <v>69</v>
      </c>
    </row>
    <row r="188" s="2" customFormat="1" ht="21.75" customHeight="1">
      <c r="A188" s="34"/>
      <c r="B188" s="35"/>
      <c r="C188" s="171" t="s">
        <v>286</v>
      </c>
      <c r="D188" s="171" t="s">
        <v>123</v>
      </c>
      <c r="E188" s="172" t="s">
        <v>283</v>
      </c>
      <c r="F188" s="173" t="s">
        <v>284</v>
      </c>
      <c r="G188" s="174" t="s">
        <v>221</v>
      </c>
      <c r="H188" s="175">
        <v>164</v>
      </c>
      <c r="I188" s="176"/>
      <c r="J188" s="177">
        <f>ROUND(I188*H188,2)</f>
        <v>0</v>
      </c>
      <c r="K188" s="173" t="s">
        <v>127</v>
      </c>
      <c r="L188" s="40"/>
      <c r="M188" s="178" t="s">
        <v>19</v>
      </c>
      <c r="N188" s="179" t="s">
        <v>40</v>
      </c>
      <c r="O188" s="80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2" t="s">
        <v>128</v>
      </c>
      <c r="AT188" s="182" t="s">
        <v>123</v>
      </c>
      <c r="AU188" s="182" t="s">
        <v>69</v>
      </c>
      <c r="AY188" s="13" t="s">
        <v>129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3" t="s">
        <v>76</v>
      </c>
      <c r="BK188" s="183">
        <f>ROUND(I188*H188,2)</f>
        <v>0</v>
      </c>
      <c r="BL188" s="13" t="s">
        <v>128</v>
      </c>
      <c r="BM188" s="182" t="s">
        <v>289</v>
      </c>
    </row>
    <row r="189" s="2" customFormat="1">
      <c r="A189" s="34"/>
      <c r="B189" s="35"/>
      <c r="C189" s="36"/>
      <c r="D189" s="184" t="s">
        <v>130</v>
      </c>
      <c r="E189" s="36"/>
      <c r="F189" s="185" t="s">
        <v>284</v>
      </c>
      <c r="G189" s="36"/>
      <c r="H189" s="36"/>
      <c r="I189" s="186"/>
      <c r="J189" s="36"/>
      <c r="K189" s="36"/>
      <c r="L189" s="40"/>
      <c r="M189" s="187"/>
      <c r="N189" s="188"/>
      <c r="O189" s="80"/>
      <c r="P189" s="80"/>
      <c r="Q189" s="80"/>
      <c r="R189" s="80"/>
      <c r="S189" s="80"/>
      <c r="T189" s="81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130</v>
      </c>
      <c r="AU189" s="13" t="s">
        <v>69</v>
      </c>
    </row>
    <row r="190" s="2" customFormat="1">
      <c r="A190" s="34"/>
      <c r="B190" s="35"/>
      <c r="C190" s="36"/>
      <c r="D190" s="184" t="s">
        <v>131</v>
      </c>
      <c r="E190" s="36"/>
      <c r="F190" s="189" t="s">
        <v>376</v>
      </c>
      <c r="G190" s="36"/>
      <c r="H190" s="36"/>
      <c r="I190" s="186"/>
      <c r="J190" s="36"/>
      <c r="K190" s="36"/>
      <c r="L190" s="40"/>
      <c r="M190" s="187"/>
      <c r="N190" s="188"/>
      <c r="O190" s="80"/>
      <c r="P190" s="80"/>
      <c r="Q190" s="80"/>
      <c r="R190" s="80"/>
      <c r="S190" s="80"/>
      <c r="T190" s="81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131</v>
      </c>
      <c r="AU190" s="13" t="s">
        <v>69</v>
      </c>
    </row>
    <row r="191" s="2" customFormat="1" ht="16.5" customHeight="1">
      <c r="A191" s="34"/>
      <c r="B191" s="35"/>
      <c r="C191" s="171" t="s">
        <v>213</v>
      </c>
      <c r="D191" s="171" t="s">
        <v>123</v>
      </c>
      <c r="E191" s="172" t="s">
        <v>287</v>
      </c>
      <c r="F191" s="173" t="s">
        <v>288</v>
      </c>
      <c r="G191" s="174" t="s">
        <v>140</v>
      </c>
      <c r="H191" s="175">
        <v>0.082000000000000003</v>
      </c>
      <c r="I191" s="176"/>
      <c r="J191" s="177">
        <f>ROUND(I191*H191,2)</f>
        <v>0</v>
      </c>
      <c r="K191" s="173" t="s">
        <v>127</v>
      </c>
      <c r="L191" s="40"/>
      <c r="M191" s="178" t="s">
        <v>19</v>
      </c>
      <c r="N191" s="179" t="s">
        <v>40</v>
      </c>
      <c r="O191" s="80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2" t="s">
        <v>128</v>
      </c>
      <c r="AT191" s="182" t="s">
        <v>123</v>
      </c>
      <c r="AU191" s="182" t="s">
        <v>69</v>
      </c>
      <c r="AY191" s="13" t="s">
        <v>129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3" t="s">
        <v>76</v>
      </c>
      <c r="BK191" s="183">
        <f>ROUND(I191*H191,2)</f>
        <v>0</v>
      </c>
      <c r="BL191" s="13" t="s">
        <v>128</v>
      </c>
      <c r="BM191" s="182" t="s">
        <v>293</v>
      </c>
    </row>
    <row r="192" s="2" customFormat="1">
      <c r="A192" s="34"/>
      <c r="B192" s="35"/>
      <c r="C192" s="36"/>
      <c r="D192" s="184" t="s">
        <v>130</v>
      </c>
      <c r="E192" s="36"/>
      <c r="F192" s="185" t="s">
        <v>288</v>
      </c>
      <c r="G192" s="36"/>
      <c r="H192" s="36"/>
      <c r="I192" s="186"/>
      <c r="J192" s="36"/>
      <c r="K192" s="36"/>
      <c r="L192" s="40"/>
      <c r="M192" s="187"/>
      <c r="N192" s="188"/>
      <c r="O192" s="80"/>
      <c r="P192" s="80"/>
      <c r="Q192" s="80"/>
      <c r="R192" s="80"/>
      <c r="S192" s="80"/>
      <c r="T192" s="81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130</v>
      </c>
      <c r="AU192" s="13" t="s">
        <v>69</v>
      </c>
    </row>
    <row r="193" s="2" customFormat="1">
      <c r="A193" s="34"/>
      <c r="B193" s="35"/>
      <c r="C193" s="36"/>
      <c r="D193" s="184" t="s">
        <v>131</v>
      </c>
      <c r="E193" s="36"/>
      <c r="F193" s="189" t="s">
        <v>377</v>
      </c>
      <c r="G193" s="36"/>
      <c r="H193" s="36"/>
      <c r="I193" s="186"/>
      <c r="J193" s="36"/>
      <c r="K193" s="36"/>
      <c r="L193" s="40"/>
      <c r="M193" s="187"/>
      <c r="N193" s="188"/>
      <c r="O193" s="80"/>
      <c r="P193" s="80"/>
      <c r="Q193" s="80"/>
      <c r="R193" s="80"/>
      <c r="S193" s="80"/>
      <c r="T193" s="81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131</v>
      </c>
      <c r="AU193" s="13" t="s">
        <v>69</v>
      </c>
    </row>
    <row r="194" s="2" customFormat="1" ht="16.5" customHeight="1">
      <c r="A194" s="34"/>
      <c r="B194" s="35"/>
      <c r="C194" s="171" t="s">
        <v>295</v>
      </c>
      <c r="D194" s="171" t="s">
        <v>123</v>
      </c>
      <c r="E194" s="172" t="s">
        <v>291</v>
      </c>
      <c r="F194" s="173" t="s">
        <v>292</v>
      </c>
      <c r="G194" s="174" t="s">
        <v>135</v>
      </c>
      <c r="H194" s="175">
        <v>30</v>
      </c>
      <c r="I194" s="176"/>
      <c r="J194" s="177">
        <f>ROUND(I194*H194,2)</f>
        <v>0</v>
      </c>
      <c r="K194" s="173" t="s">
        <v>127</v>
      </c>
      <c r="L194" s="40"/>
      <c r="M194" s="178" t="s">
        <v>19</v>
      </c>
      <c r="N194" s="179" t="s">
        <v>40</v>
      </c>
      <c r="O194" s="80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2" t="s">
        <v>128</v>
      </c>
      <c r="AT194" s="182" t="s">
        <v>123</v>
      </c>
      <c r="AU194" s="182" t="s">
        <v>69</v>
      </c>
      <c r="AY194" s="13" t="s">
        <v>129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3" t="s">
        <v>76</v>
      </c>
      <c r="BK194" s="183">
        <f>ROUND(I194*H194,2)</f>
        <v>0</v>
      </c>
      <c r="BL194" s="13" t="s">
        <v>128</v>
      </c>
      <c r="BM194" s="182" t="s">
        <v>296</v>
      </c>
    </row>
    <row r="195" s="2" customFormat="1">
      <c r="A195" s="34"/>
      <c r="B195" s="35"/>
      <c r="C195" s="36"/>
      <c r="D195" s="184" t="s">
        <v>130</v>
      </c>
      <c r="E195" s="36"/>
      <c r="F195" s="185" t="s">
        <v>292</v>
      </c>
      <c r="G195" s="36"/>
      <c r="H195" s="36"/>
      <c r="I195" s="186"/>
      <c r="J195" s="36"/>
      <c r="K195" s="36"/>
      <c r="L195" s="40"/>
      <c r="M195" s="187"/>
      <c r="N195" s="188"/>
      <c r="O195" s="80"/>
      <c r="P195" s="80"/>
      <c r="Q195" s="80"/>
      <c r="R195" s="80"/>
      <c r="S195" s="80"/>
      <c r="T195" s="81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130</v>
      </c>
      <c r="AU195" s="13" t="s">
        <v>69</v>
      </c>
    </row>
    <row r="196" s="2" customFormat="1">
      <c r="A196" s="34"/>
      <c r="B196" s="35"/>
      <c r="C196" s="36"/>
      <c r="D196" s="184" t="s">
        <v>131</v>
      </c>
      <c r="E196" s="36"/>
      <c r="F196" s="189" t="s">
        <v>378</v>
      </c>
      <c r="G196" s="36"/>
      <c r="H196" s="36"/>
      <c r="I196" s="186"/>
      <c r="J196" s="36"/>
      <c r="K196" s="36"/>
      <c r="L196" s="40"/>
      <c r="M196" s="187"/>
      <c r="N196" s="188"/>
      <c r="O196" s="80"/>
      <c r="P196" s="80"/>
      <c r="Q196" s="80"/>
      <c r="R196" s="80"/>
      <c r="S196" s="80"/>
      <c r="T196" s="81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131</v>
      </c>
      <c r="AU196" s="13" t="s">
        <v>69</v>
      </c>
    </row>
    <row r="197" s="2" customFormat="1" ht="16.5" customHeight="1">
      <c r="A197" s="34"/>
      <c r="B197" s="35"/>
      <c r="C197" s="171" t="s">
        <v>217</v>
      </c>
      <c r="D197" s="171" t="s">
        <v>123</v>
      </c>
      <c r="E197" s="172" t="s">
        <v>195</v>
      </c>
      <c r="F197" s="173" t="s">
        <v>196</v>
      </c>
      <c r="G197" s="174" t="s">
        <v>197</v>
      </c>
      <c r="H197" s="175">
        <v>8.3640000000000008</v>
      </c>
      <c r="I197" s="176"/>
      <c r="J197" s="177">
        <f>ROUND(I197*H197,2)</f>
        <v>0</v>
      </c>
      <c r="K197" s="173" t="s">
        <v>127</v>
      </c>
      <c r="L197" s="40"/>
      <c r="M197" s="178" t="s">
        <v>19</v>
      </c>
      <c r="N197" s="179" t="s">
        <v>40</v>
      </c>
      <c r="O197" s="80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2" t="s">
        <v>128</v>
      </c>
      <c r="AT197" s="182" t="s">
        <v>123</v>
      </c>
      <c r="AU197" s="182" t="s">
        <v>69</v>
      </c>
      <c r="AY197" s="13" t="s">
        <v>129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3" t="s">
        <v>76</v>
      </c>
      <c r="BK197" s="183">
        <f>ROUND(I197*H197,2)</f>
        <v>0</v>
      </c>
      <c r="BL197" s="13" t="s">
        <v>128</v>
      </c>
      <c r="BM197" s="182" t="s">
        <v>298</v>
      </c>
    </row>
    <row r="198" s="2" customFormat="1">
      <c r="A198" s="34"/>
      <c r="B198" s="35"/>
      <c r="C198" s="36"/>
      <c r="D198" s="184" t="s">
        <v>130</v>
      </c>
      <c r="E198" s="36"/>
      <c r="F198" s="185" t="s">
        <v>196</v>
      </c>
      <c r="G198" s="36"/>
      <c r="H198" s="36"/>
      <c r="I198" s="186"/>
      <c r="J198" s="36"/>
      <c r="K198" s="36"/>
      <c r="L198" s="40"/>
      <c r="M198" s="187"/>
      <c r="N198" s="188"/>
      <c r="O198" s="80"/>
      <c r="P198" s="80"/>
      <c r="Q198" s="80"/>
      <c r="R198" s="80"/>
      <c r="S198" s="80"/>
      <c r="T198" s="81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130</v>
      </c>
      <c r="AU198" s="13" t="s">
        <v>69</v>
      </c>
    </row>
    <row r="199" s="2" customFormat="1">
      <c r="A199" s="34"/>
      <c r="B199" s="35"/>
      <c r="C199" s="36"/>
      <c r="D199" s="184" t="s">
        <v>131</v>
      </c>
      <c r="E199" s="36"/>
      <c r="F199" s="189" t="s">
        <v>379</v>
      </c>
      <c r="G199" s="36"/>
      <c r="H199" s="36"/>
      <c r="I199" s="186"/>
      <c r="J199" s="36"/>
      <c r="K199" s="36"/>
      <c r="L199" s="40"/>
      <c r="M199" s="187"/>
      <c r="N199" s="188"/>
      <c r="O199" s="80"/>
      <c r="P199" s="80"/>
      <c r="Q199" s="80"/>
      <c r="R199" s="80"/>
      <c r="S199" s="80"/>
      <c r="T199" s="81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131</v>
      </c>
      <c r="AU199" s="13" t="s">
        <v>69</v>
      </c>
    </row>
    <row r="200" s="2" customFormat="1" ht="16.5" customHeight="1">
      <c r="A200" s="34"/>
      <c r="B200" s="35"/>
      <c r="C200" s="190" t="s">
        <v>300</v>
      </c>
      <c r="D200" s="190" t="s">
        <v>205</v>
      </c>
      <c r="E200" s="191" t="s">
        <v>206</v>
      </c>
      <c r="F200" s="192" t="s">
        <v>207</v>
      </c>
      <c r="G200" s="193" t="s">
        <v>151</v>
      </c>
      <c r="H200" s="194">
        <v>17.021000000000001</v>
      </c>
      <c r="I200" s="195"/>
      <c r="J200" s="196">
        <f>ROUND(I200*H200,2)</f>
        <v>0</v>
      </c>
      <c r="K200" s="192" t="s">
        <v>127</v>
      </c>
      <c r="L200" s="197"/>
      <c r="M200" s="198" t="s">
        <v>19</v>
      </c>
      <c r="N200" s="199" t="s">
        <v>40</v>
      </c>
      <c r="O200" s="80"/>
      <c r="P200" s="180">
        <f>O200*H200</f>
        <v>0</v>
      </c>
      <c r="Q200" s="180">
        <v>1</v>
      </c>
      <c r="R200" s="180">
        <f>Q200*H200</f>
        <v>17.021000000000001</v>
      </c>
      <c r="S200" s="180">
        <v>0</v>
      </c>
      <c r="T200" s="18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2" t="s">
        <v>146</v>
      </c>
      <c r="AT200" s="182" t="s">
        <v>205</v>
      </c>
      <c r="AU200" s="182" t="s">
        <v>69</v>
      </c>
      <c r="AY200" s="13" t="s">
        <v>129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3" t="s">
        <v>76</v>
      </c>
      <c r="BK200" s="183">
        <f>ROUND(I200*H200,2)</f>
        <v>0</v>
      </c>
      <c r="BL200" s="13" t="s">
        <v>128</v>
      </c>
      <c r="BM200" s="182" t="s">
        <v>303</v>
      </c>
    </row>
    <row r="201" s="2" customFormat="1">
      <c r="A201" s="34"/>
      <c r="B201" s="35"/>
      <c r="C201" s="36"/>
      <c r="D201" s="184" t="s">
        <v>130</v>
      </c>
      <c r="E201" s="36"/>
      <c r="F201" s="185" t="s">
        <v>207</v>
      </c>
      <c r="G201" s="36"/>
      <c r="H201" s="36"/>
      <c r="I201" s="186"/>
      <c r="J201" s="36"/>
      <c r="K201" s="36"/>
      <c r="L201" s="40"/>
      <c r="M201" s="187"/>
      <c r="N201" s="188"/>
      <c r="O201" s="80"/>
      <c r="P201" s="80"/>
      <c r="Q201" s="80"/>
      <c r="R201" s="80"/>
      <c r="S201" s="80"/>
      <c r="T201" s="81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130</v>
      </c>
      <c r="AU201" s="13" t="s">
        <v>69</v>
      </c>
    </row>
    <row r="202" s="2" customFormat="1">
      <c r="A202" s="34"/>
      <c r="B202" s="35"/>
      <c r="C202" s="36"/>
      <c r="D202" s="184" t="s">
        <v>131</v>
      </c>
      <c r="E202" s="36"/>
      <c r="F202" s="189" t="s">
        <v>380</v>
      </c>
      <c r="G202" s="36"/>
      <c r="H202" s="36"/>
      <c r="I202" s="186"/>
      <c r="J202" s="36"/>
      <c r="K202" s="36"/>
      <c r="L202" s="40"/>
      <c r="M202" s="187"/>
      <c r="N202" s="188"/>
      <c r="O202" s="80"/>
      <c r="P202" s="80"/>
      <c r="Q202" s="80"/>
      <c r="R202" s="80"/>
      <c r="S202" s="80"/>
      <c r="T202" s="81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131</v>
      </c>
      <c r="AU202" s="13" t="s">
        <v>69</v>
      </c>
    </row>
    <row r="203" s="2" customFormat="1" ht="16.5" customHeight="1">
      <c r="A203" s="34"/>
      <c r="B203" s="35"/>
      <c r="C203" s="190" t="s">
        <v>222</v>
      </c>
      <c r="D203" s="190" t="s">
        <v>205</v>
      </c>
      <c r="E203" s="191" t="s">
        <v>301</v>
      </c>
      <c r="F203" s="192" t="s">
        <v>302</v>
      </c>
      <c r="G203" s="193" t="s">
        <v>151</v>
      </c>
      <c r="H203" s="194">
        <v>5.5499999999999998</v>
      </c>
      <c r="I203" s="195"/>
      <c r="J203" s="196">
        <f>ROUND(I203*H203,2)</f>
        <v>0</v>
      </c>
      <c r="K203" s="192" t="s">
        <v>127</v>
      </c>
      <c r="L203" s="197"/>
      <c r="M203" s="198" t="s">
        <v>19</v>
      </c>
      <c r="N203" s="199" t="s">
        <v>40</v>
      </c>
      <c r="O203" s="80"/>
      <c r="P203" s="180">
        <f>O203*H203</f>
        <v>0</v>
      </c>
      <c r="Q203" s="180">
        <v>1</v>
      </c>
      <c r="R203" s="180">
        <f>Q203*H203</f>
        <v>5.5499999999999998</v>
      </c>
      <c r="S203" s="180">
        <v>0</v>
      </c>
      <c r="T203" s="18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2" t="s">
        <v>146</v>
      </c>
      <c r="AT203" s="182" t="s">
        <v>205</v>
      </c>
      <c r="AU203" s="182" t="s">
        <v>69</v>
      </c>
      <c r="AY203" s="13" t="s">
        <v>129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3" t="s">
        <v>76</v>
      </c>
      <c r="BK203" s="183">
        <f>ROUND(I203*H203,2)</f>
        <v>0</v>
      </c>
      <c r="BL203" s="13" t="s">
        <v>128</v>
      </c>
      <c r="BM203" s="182" t="s">
        <v>305</v>
      </c>
    </row>
    <row r="204" s="2" customFormat="1">
      <c r="A204" s="34"/>
      <c r="B204" s="35"/>
      <c r="C204" s="36"/>
      <c r="D204" s="184" t="s">
        <v>130</v>
      </c>
      <c r="E204" s="36"/>
      <c r="F204" s="185" t="s">
        <v>302</v>
      </c>
      <c r="G204" s="36"/>
      <c r="H204" s="36"/>
      <c r="I204" s="186"/>
      <c r="J204" s="36"/>
      <c r="K204" s="36"/>
      <c r="L204" s="40"/>
      <c r="M204" s="187"/>
      <c r="N204" s="188"/>
      <c r="O204" s="80"/>
      <c r="P204" s="80"/>
      <c r="Q204" s="80"/>
      <c r="R204" s="80"/>
      <c r="S204" s="80"/>
      <c r="T204" s="81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130</v>
      </c>
      <c r="AU204" s="13" t="s">
        <v>69</v>
      </c>
    </row>
    <row r="205" s="2" customFormat="1">
      <c r="A205" s="34"/>
      <c r="B205" s="35"/>
      <c r="C205" s="36"/>
      <c r="D205" s="184" t="s">
        <v>131</v>
      </c>
      <c r="E205" s="36"/>
      <c r="F205" s="189" t="s">
        <v>381</v>
      </c>
      <c r="G205" s="36"/>
      <c r="H205" s="36"/>
      <c r="I205" s="186"/>
      <c r="J205" s="36"/>
      <c r="K205" s="36"/>
      <c r="L205" s="40"/>
      <c r="M205" s="187"/>
      <c r="N205" s="188"/>
      <c r="O205" s="80"/>
      <c r="P205" s="80"/>
      <c r="Q205" s="80"/>
      <c r="R205" s="80"/>
      <c r="S205" s="80"/>
      <c r="T205" s="81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131</v>
      </c>
      <c r="AU205" s="13" t="s">
        <v>69</v>
      </c>
    </row>
    <row r="206" s="2" customFormat="1" ht="33" customHeight="1">
      <c r="A206" s="34"/>
      <c r="B206" s="35"/>
      <c r="C206" s="171" t="s">
        <v>306</v>
      </c>
      <c r="D206" s="171" t="s">
        <v>123</v>
      </c>
      <c r="E206" s="172" t="s">
        <v>215</v>
      </c>
      <c r="F206" s="173" t="s">
        <v>216</v>
      </c>
      <c r="G206" s="174" t="s">
        <v>151</v>
      </c>
      <c r="H206" s="175">
        <v>22.571000000000002</v>
      </c>
      <c r="I206" s="176"/>
      <c r="J206" s="177">
        <f>ROUND(I206*H206,2)</f>
        <v>0</v>
      </c>
      <c r="K206" s="173" t="s">
        <v>127</v>
      </c>
      <c r="L206" s="40"/>
      <c r="M206" s="178" t="s">
        <v>19</v>
      </c>
      <c r="N206" s="179" t="s">
        <v>40</v>
      </c>
      <c r="O206" s="80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2" t="s">
        <v>128</v>
      </c>
      <c r="AT206" s="182" t="s">
        <v>123</v>
      </c>
      <c r="AU206" s="182" t="s">
        <v>69</v>
      </c>
      <c r="AY206" s="13" t="s">
        <v>129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3" t="s">
        <v>76</v>
      </c>
      <c r="BK206" s="183">
        <f>ROUND(I206*H206,2)</f>
        <v>0</v>
      </c>
      <c r="BL206" s="13" t="s">
        <v>128</v>
      </c>
      <c r="BM206" s="182" t="s">
        <v>309</v>
      </c>
    </row>
    <row r="207" s="2" customFormat="1">
      <c r="A207" s="34"/>
      <c r="B207" s="35"/>
      <c r="C207" s="36"/>
      <c r="D207" s="184" t="s">
        <v>130</v>
      </c>
      <c r="E207" s="36"/>
      <c r="F207" s="185" t="s">
        <v>216</v>
      </c>
      <c r="G207" s="36"/>
      <c r="H207" s="36"/>
      <c r="I207" s="186"/>
      <c r="J207" s="36"/>
      <c r="K207" s="36"/>
      <c r="L207" s="40"/>
      <c r="M207" s="187"/>
      <c r="N207" s="188"/>
      <c r="O207" s="80"/>
      <c r="P207" s="80"/>
      <c r="Q207" s="80"/>
      <c r="R207" s="80"/>
      <c r="S207" s="80"/>
      <c r="T207" s="81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130</v>
      </c>
      <c r="AU207" s="13" t="s">
        <v>69</v>
      </c>
    </row>
    <row r="208" s="2" customFormat="1">
      <c r="A208" s="34"/>
      <c r="B208" s="35"/>
      <c r="C208" s="36"/>
      <c r="D208" s="184" t="s">
        <v>131</v>
      </c>
      <c r="E208" s="36"/>
      <c r="F208" s="189" t="s">
        <v>218</v>
      </c>
      <c r="G208" s="36"/>
      <c r="H208" s="36"/>
      <c r="I208" s="186"/>
      <c r="J208" s="36"/>
      <c r="K208" s="36"/>
      <c r="L208" s="40"/>
      <c r="M208" s="187"/>
      <c r="N208" s="188"/>
      <c r="O208" s="80"/>
      <c r="P208" s="80"/>
      <c r="Q208" s="80"/>
      <c r="R208" s="80"/>
      <c r="S208" s="80"/>
      <c r="T208" s="81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131</v>
      </c>
      <c r="AU208" s="13" t="s">
        <v>69</v>
      </c>
    </row>
    <row r="209" s="2" customFormat="1" ht="16.5" customHeight="1">
      <c r="A209" s="34"/>
      <c r="B209" s="35"/>
      <c r="C209" s="171" t="s">
        <v>227</v>
      </c>
      <c r="D209" s="171" t="s">
        <v>123</v>
      </c>
      <c r="E209" s="172" t="s">
        <v>307</v>
      </c>
      <c r="F209" s="173" t="s">
        <v>308</v>
      </c>
      <c r="G209" s="174" t="s">
        <v>151</v>
      </c>
      <c r="H209" s="175">
        <v>1.1200000000000001</v>
      </c>
      <c r="I209" s="176"/>
      <c r="J209" s="177">
        <f>ROUND(I209*H209,2)</f>
        <v>0</v>
      </c>
      <c r="K209" s="173" t="s">
        <v>127</v>
      </c>
      <c r="L209" s="40"/>
      <c r="M209" s="178" t="s">
        <v>19</v>
      </c>
      <c r="N209" s="179" t="s">
        <v>40</v>
      </c>
      <c r="O209" s="80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2" t="s">
        <v>128</v>
      </c>
      <c r="AT209" s="182" t="s">
        <v>123</v>
      </c>
      <c r="AU209" s="182" t="s">
        <v>69</v>
      </c>
      <c r="AY209" s="13" t="s">
        <v>129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3" t="s">
        <v>76</v>
      </c>
      <c r="BK209" s="183">
        <f>ROUND(I209*H209,2)</f>
        <v>0</v>
      </c>
      <c r="BL209" s="13" t="s">
        <v>128</v>
      </c>
      <c r="BM209" s="182" t="s">
        <v>313</v>
      </c>
    </row>
    <row r="210" s="2" customFormat="1">
      <c r="A210" s="34"/>
      <c r="B210" s="35"/>
      <c r="C210" s="36"/>
      <c r="D210" s="184" t="s">
        <v>130</v>
      </c>
      <c r="E210" s="36"/>
      <c r="F210" s="185" t="s">
        <v>308</v>
      </c>
      <c r="G210" s="36"/>
      <c r="H210" s="36"/>
      <c r="I210" s="186"/>
      <c r="J210" s="36"/>
      <c r="K210" s="36"/>
      <c r="L210" s="40"/>
      <c r="M210" s="187"/>
      <c r="N210" s="188"/>
      <c r="O210" s="80"/>
      <c r="P210" s="80"/>
      <c r="Q210" s="80"/>
      <c r="R210" s="80"/>
      <c r="S210" s="80"/>
      <c r="T210" s="81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130</v>
      </c>
      <c r="AU210" s="13" t="s">
        <v>69</v>
      </c>
    </row>
    <row r="211" s="2" customFormat="1">
      <c r="A211" s="34"/>
      <c r="B211" s="35"/>
      <c r="C211" s="36"/>
      <c r="D211" s="184" t="s">
        <v>131</v>
      </c>
      <c r="E211" s="36"/>
      <c r="F211" s="189" t="s">
        <v>382</v>
      </c>
      <c r="G211" s="36"/>
      <c r="H211" s="36"/>
      <c r="I211" s="186"/>
      <c r="J211" s="36"/>
      <c r="K211" s="36"/>
      <c r="L211" s="40"/>
      <c r="M211" s="187"/>
      <c r="N211" s="188"/>
      <c r="O211" s="80"/>
      <c r="P211" s="80"/>
      <c r="Q211" s="80"/>
      <c r="R211" s="80"/>
      <c r="S211" s="80"/>
      <c r="T211" s="81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131</v>
      </c>
      <c r="AU211" s="13" t="s">
        <v>69</v>
      </c>
    </row>
    <row r="212" s="2" customFormat="1" ht="37.8" customHeight="1">
      <c r="A212" s="34"/>
      <c r="B212" s="35"/>
      <c r="C212" s="171" t="s">
        <v>314</v>
      </c>
      <c r="D212" s="171" t="s">
        <v>123</v>
      </c>
      <c r="E212" s="172" t="s">
        <v>311</v>
      </c>
      <c r="F212" s="173" t="s">
        <v>312</v>
      </c>
      <c r="G212" s="174" t="s">
        <v>135</v>
      </c>
      <c r="H212" s="175">
        <v>1</v>
      </c>
      <c r="I212" s="176"/>
      <c r="J212" s="177">
        <f>ROUND(I212*H212,2)</f>
        <v>0</v>
      </c>
      <c r="K212" s="173" t="s">
        <v>127</v>
      </c>
      <c r="L212" s="40"/>
      <c r="M212" s="178" t="s">
        <v>19</v>
      </c>
      <c r="N212" s="179" t="s">
        <v>40</v>
      </c>
      <c r="O212" s="80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2" t="s">
        <v>128</v>
      </c>
      <c r="AT212" s="182" t="s">
        <v>123</v>
      </c>
      <c r="AU212" s="182" t="s">
        <v>69</v>
      </c>
      <c r="AY212" s="13" t="s">
        <v>129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3" t="s">
        <v>76</v>
      </c>
      <c r="BK212" s="183">
        <f>ROUND(I212*H212,2)</f>
        <v>0</v>
      </c>
      <c r="BL212" s="13" t="s">
        <v>128</v>
      </c>
      <c r="BM212" s="182" t="s">
        <v>317</v>
      </c>
    </row>
    <row r="213" s="2" customFormat="1">
      <c r="A213" s="34"/>
      <c r="B213" s="35"/>
      <c r="C213" s="36"/>
      <c r="D213" s="184" t="s">
        <v>130</v>
      </c>
      <c r="E213" s="36"/>
      <c r="F213" s="185" t="s">
        <v>312</v>
      </c>
      <c r="G213" s="36"/>
      <c r="H213" s="36"/>
      <c r="I213" s="186"/>
      <c r="J213" s="36"/>
      <c r="K213" s="36"/>
      <c r="L213" s="40"/>
      <c r="M213" s="187"/>
      <c r="N213" s="188"/>
      <c r="O213" s="80"/>
      <c r="P213" s="80"/>
      <c r="Q213" s="80"/>
      <c r="R213" s="80"/>
      <c r="S213" s="80"/>
      <c r="T213" s="81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130</v>
      </c>
      <c r="AU213" s="13" t="s">
        <v>69</v>
      </c>
    </row>
    <row r="214" s="2" customFormat="1" ht="16.5" customHeight="1">
      <c r="A214" s="34"/>
      <c r="B214" s="35"/>
      <c r="C214" s="171" t="s">
        <v>232</v>
      </c>
      <c r="D214" s="171" t="s">
        <v>123</v>
      </c>
      <c r="E214" s="172" t="s">
        <v>315</v>
      </c>
      <c r="F214" s="173" t="s">
        <v>316</v>
      </c>
      <c r="G214" s="174" t="s">
        <v>151</v>
      </c>
      <c r="H214" s="175">
        <v>1.1200000000000001</v>
      </c>
      <c r="I214" s="176"/>
      <c r="J214" s="177">
        <f>ROUND(I214*H214,2)</f>
        <v>0</v>
      </c>
      <c r="K214" s="173" t="s">
        <v>127</v>
      </c>
      <c r="L214" s="40"/>
      <c r="M214" s="178" t="s">
        <v>19</v>
      </c>
      <c r="N214" s="179" t="s">
        <v>40</v>
      </c>
      <c r="O214" s="80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2" t="s">
        <v>128</v>
      </c>
      <c r="AT214" s="182" t="s">
        <v>123</v>
      </c>
      <c r="AU214" s="182" t="s">
        <v>69</v>
      </c>
      <c r="AY214" s="13" t="s">
        <v>129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3" t="s">
        <v>76</v>
      </c>
      <c r="BK214" s="183">
        <f>ROUND(I214*H214,2)</f>
        <v>0</v>
      </c>
      <c r="BL214" s="13" t="s">
        <v>128</v>
      </c>
      <c r="BM214" s="182" t="s">
        <v>319</v>
      </c>
    </row>
    <row r="215" s="2" customFormat="1">
      <c r="A215" s="34"/>
      <c r="B215" s="35"/>
      <c r="C215" s="36"/>
      <c r="D215" s="184" t="s">
        <v>130</v>
      </c>
      <c r="E215" s="36"/>
      <c r="F215" s="185" t="s">
        <v>316</v>
      </c>
      <c r="G215" s="36"/>
      <c r="H215" s="36"/>
      <c r="I215" s="186"/>
      <c r="J215" s="36"/>
      <c r="K215" s="36"/>
      <c r="L215" s="40"/>
      <c r="M215" s="187"/>
      <c r="N215" s="188"/>
      <c r="O215" s="80"/>
      <c r="P215" s="80"/>
      <c r="Q215" s="80"/>
      <c r="R215" s="80"/>
      <c r="S215" s="80"/>
      <c r="T215" s="81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130</v>
      </c>
      <c r="AU215" s="13" t="s">
        <v>69</v>
      </c>
    </row>
    <row r="216" s="2" customFormat="1">
      <c r="A216" s="34"/>
      <c r="B216" s="35"/>
      <c r="C216" s="36"/>
      <c r="D216" s="184" t="s">
        <v>131</v>
      </c>
      <c r="E216" s="36"/>
      <c r="F216" s="189" t="s">
        <v>318</v>
      </c>
      <c r="G216" s="36"/>
      <c r="H216" s="36"/>
      <c r="I216" s="186"/>
      <c r="J216" s="36"/>
      <c r="K216" s="36"/>
      <c r="L216" s="40"/>
      <c r="M216" s="187"/>
      <c r="N216" s="188"/>
      <c r="O216" s="80"/>
      <c r="P216" s="80"/>
      <c r="Q216" s="80"/>
      <c r="R216" s="80"/>
      <c r="S216" s="80"/>
      <c r="T216" s="81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131</v>
      </c>
      <c r="AU216" s="13" t="s">
        <v>69</v>
      </c>
    </row>
    <row r="217" s="2" customFormat="1" ht="16.5" customHeight="1">
      <c r="A217" s="34"/>
      <c r="B217" s="35"/>
      <c r="C217" s="171" t="s">
        <v>321</v>
      </c>
      <c r="D217" s="171" t="s">
        <v>123</v>
      </c>
      <c r="E217" s="172" t="s">
        <v>181</v>
      </c>
      <c r="F217" s="173" t="s">
        <v>182</v>
      </c>
      <c r="G217" s="174" t="s">
        <v>151</v>
      </c>
      <c r="H217" s="175">
        <v>0.61499999999999999</v>
      </c>
      <c r="I217" s="176"/>
      <c r="J217" s="177">
        <f>ROUND(I217*H217,2)</f>
        <v>0</v>
      </c>
      <c r="K217" s="173" t="s">
        <v>127</v>
      </c>
      <c r="L217" s="40"/>
      <c r="M217" s="178" t="s">
        <v>19</v>
      </c>
      <c r="N217" s="179" t="s">
        <v>40</v>
      </c>
      <c r="O217" s="80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2" t="s">
        <v>128</v>
      </c>
      <c r="AT217" s="182" t="s">
        <v>123</v>
      </c>
      <c r="AU217" s="182" t="s">
        <v>69</v>
      </c>
      <c r="AY217" s="13" t="s">
        <v>129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3" t="s">
        <v>76</v>
      </c>
      <c r="BK217" s="183">
        <f>ROUND(I217*H217,2)</f>
        <v>0</v>
      </c>
      <c r="BL217" s="13" t="s">
        <v>128</v>
      </c>
      <c r="BM217" s="182" t="s">
        <v>322</v>
      </c>
    </row>
    <row r="218" s="2" customFormat="1">
      <c r="A218" s="34"/>
      <c r="B218" s="35"/>
      <c r="C218" s="36"/>
      <c r="D218" s="184" t="s">
        <v>130</v>
      </c>
      <c r="E218" s="36"/>
      <c r="F218" s="185" t="s">
        <v>182</v>
      </c>
      <c r="G218" s="36"/>
      <c r="H218" s="36"/>
      <c r="I218" s="186"/>
      <c r="J218" s="36"/>
      <c r="K218" s="36"/>
      <c r="L218" s="40"/>
      <c r="M218" s="187"/>
      <c r="N218" s="188"/>
      <c r="O218" s="80"/>
      <c r="P218" s="80"/>
      <c r="Q218" s="80"/>
      <c r="R218" s="80"/>
      <c r="S218" s="80"/>
      <c r="T218" s="81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130</v>
      </c>
      <c r="AU218" s="13" t="s">
        <v>69</v>
      </c>
    </row>
    <row r="219" s="2" customFormat="1">
      <c r="A219" s="34"/>
      <c r="B219" s="35"/>
      <c r="C219" s="36"/>
      <c r="D219" s="184" t="s">
        <v>131</v>
      </c>
      <c r="E219" s="36"/>
      <c r="F219" s="189" t="s">
        <v>383</v>
      </c>
      <c r="G219" s="36"/>
      <c r="H219" s="36"/>
      <c r="I219" s="186"/>
      <c r="J219" s="36"/>
      <c r="K219" s="36"/>
      <c r="L219" s="40"/>
      <c r="M219" s="187"/>
      <c r="N219" s="188"/>
      <c r="O219" s="80"/>
      <c r="P219" s="80"/>
      <c r="Q219" s="80"/>
      <c r="R219" s="80"/>
      <c r="S219" s="80"/>
      <c r="T219" s="81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131</v>
      </c>
      <c r="AU219" s="13" t="s">
        <v>69</v>
      </c>
    </row>
    <row r="220" s="2" customFormat="1" ht="37.8" customHeight="1">
      <c r="A220" s="34"/>
      <c r="B220" s="35"/>
      <c r="C220" s="171" t="s">
        <v>236</v>
      </c>
      <c r="D220" s="171" t="s">
        <v>123</v>
      </c>
      <c r="E220" s="172" t="s">
        <v>311</v>
      </c>
      <c r="F220" s="173" t="s">
        <v>312</v>
      </c>
      <c r="G220" s="174" t="s">
        <v>135</v>
      </c>
      <c r="H220" s="175">
        <v>1</v>
      </c>
      <c r="I220" s="176"/>
      <c r="J220" s="177">
        <f>ROUND(I220*H220,2)</f>
        <v>0</v>
      </c>
      <c r="K220" s="173" t="s">
        <v>127</v>
      </c>
      <c r="L220" s="40"/>
      <c r="M220" s="178" t="s">
        <v>19</v>
      </c>
      <c r="N220" s="179" t="s">
        <v>40</v>
      </c>
      <c r="O220" s="80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2" t="s">
        <v>128</v>
      </c>
      <c r="AT220" s="182" t="s">
        <v>123</v>
      </c>
      <c r="AU220" s="182" t="s">
        <v>69</v>
      </c>
      <c r="AY220" s="13" t="s">
        <v>129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3" t="s">
        <v>76</v>
      </c>
      <c r="BK220" s="183">
        <f>ROUND(I220*H220,2)</f>
        <v>0</v>
      </c>
      <c r="BL220" s="13" t="s">
        <v>128</v>
      </c>
      <c r="BM220" s="182" t="s">
        <v>325</v>
      </c>
    </row>
    <row r="221" s="2" customFormat="1">
      <c r="A221" s="34"/>
      <c r="B221" s="35"/>
      <c r="C221" s="36"/>
      <c r="D221" s="184" t="s">
        <v>130</v>
      </c>
      <c r="E221" s="36"/>
      <c r="F221" s="185" t="s">
        <v>312</v>
      </c>
      <c r="G221" s="36"/>
      <c r="H221" s="36"/>
      <c r="I221" s="186"/>
      <c r="J221" s="36"/>
      <c r="K221" s="36"/>
      <c r="L221" s="40"/>
      <c r="M221" s="187"/>
      <c r="N221" s="188"/>
      <c r="O221" s="80"/>
      <c r="P221" s="80"/>
      <c r="Q221" s="80"/>
      <c r="R221" s="80"/>
      <c r="S221" s="80"/>
      <c r="T221" s="81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130</v>
      </c>
      <c r="AU221" s="13" t="s">
        <v>69</v>
      </c>
    </row>
    <row r="222" s="2" customFormat="1" ht="16.5" customHeight="1">
      <c r="A222" s="34"/>
      <c r="B222" s="35"/>
      <c r="C222" s="171" t="s">
        <v>384</v>
      </c>
      <c r="D222" s="171" t="s">
        <v>123</v>
      </c>
      <c r="E222" s="172" t="s">
        <v>323</v>
      </c>
      <c r="F222" s="173" t="s">
        <v>324</v>
      </c>
      <c r="G222" s="174" t="s">
        <v>151</v>
      </c>
      <c r="H222" s="175">
        <v>0.61499999999999999</v>
      </c>
      <c r="I222" s="176"/>
      <c r="J222" s="177">
        <f>ROUND(I222*H222,2)</f>
        <v>0</v>
      </c>
      <c r="K222" s="173" t="s">
        <v>127</v>
      </c>
      <c r="L222" s="40"/>
      <c r="M222" s="178" t="s">
        <v>19</v>
      </c>
      <c r="N222" s="179" t="s">
        <v>40</v>
      </c>
      <c r="O222" s="80"/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2" t="s">
        <v>128</v>
      </c>
      <c r="AT222" s="182" t="s">
        <v>123</v>
      </c>
      <c r="AU222" s="182" t="s">
        <v>69</v>
      </c>
      <c r="AY222" s="13" t="s">
        <v>129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3" t="s">
        <v>76</v>
      </c>
      <c r="BK222" s="183">
        <f>ROUND(I222*H222,2)</f>
        <v>0</v>
      </c>
      <c r="BL222" s="13" t="s">
        <v>128</v>
      </c>
      <c r="BM222" s="182" t="s">
        <v>385</v>
      </c>
    </row>
    <row r="223" s="2" customFormat="1">
      <c r="A223" s="34"/>
      <c r="B223" s="35"/>
      <c r="C223" s="36"/>
      <c r="D223" s="184" t="s">
        <v>130</v>
      </c>
      <c r="E223" s="36"/>
      <c r="F223" s="185" t="s">
        <v>324</v>
      </c>
      <c r="G223" s="36"/>
      <c r="H223" s="36"/>
      <c r="I223" s="186"/>
      <c r="J223" s="36"/>
      <c r="K223" s="36"/>
      <c r="L223" s="40"/>
      <c r="M223" s="187"/>
      <c r="N223" s="188"/>
      <c r="O223" s="80"/>
      <c r="P223" s="80"/>
      <c r="Q223" s="80"/>
      <c r="R223" s="80"/>
      <c r="S223" s="80"/>
      <c r="T223" s="81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130</v>
      </c>
      <c r="AU223" s="13" t="s">
        <v>69</v>
      </c>
    </row>
    <row r="224" s="2" customFormat="1">
      <c r="A224" s="34"/>
      <c r="B224" s="35"/>
      <c r="C224" s="36"/>
      <c r="D224" s="184" t="s">
        <v>131</v>
      </c>
      <c r="E224" s="36"/>
      <c r="F224" s="189" t="s">
        <v>326</v>
      </c>
      <c r="G224" s="36"/>
      <c r="H224" s="36"/>
      <c r="I224" s="186"/>
      <c r="J224" s="36"/>
      <c r="K224" s="36"/>
      <c r="L224" s="40"/>
      <c r="M224" s="200"/>
      <c r="N224" s="201"/>
      <c r="O224" s="202"/>
      <c r="P224" s="202"/>
      <c r="Q224" s="202"/>
      <c r="R224" s="202"/>
      <c r="S224" s="202"/>
      <c r="T224" s="203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131</v>
      </c>
      <c r="AU224" s="13" t="s">
        <v>69</v>
      </c>
    </row>
    <row r="225" s="2" customFormat="1" ht="6.96" customHeight="1">
      <c r="A225" s="34"/>
      <c r="B225" s="55"/>
      <c r="C225" s="56"/>
      <c r="D225" s="56"/>
      <c r="E225" s="56"/>
      <c r="F225" s="56"/>
      <c r="G225" s="56"/>
      <c r="H225" s="56"/>
      <c r="I225" s="56"/>
      <c r="J225" s="56"/>
      <c r="K225" s="56"/>
      <c r="L225" s="40"/>
      <c r="M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</row>
  </sheetData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orientation="landscape" blackAndWhite="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87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6"/>
      <c r="AT3" s="13" t="s">
        <v>78</v>
      </c>
    </row>
    <row r="4" hidden="1" s="1" customFormat="1" ht="24.96" customHeight="1">
      <c r="B4" s="16"/>
      <c r="D4" s="125" t="s">
        <v>103</v>
      </c>
      <c r="L4" s="16"/>
      <c r="M4" s="126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7" t="s">
        <v>16</v>
      </c>
      <c r="L6" s="16"/>
    </row>
    <row r="7" hidden="1" s="1" customFormat="1" ht="16.5" customHeight="1">
      <c r="B7" s="16"/>
      <c r="E7" s="128" t="str">
        <f>'Rekapitulace stavby'!K6</f>
        <v>Oprava staničních kolejí v žst. Česká Třebová</v>
      </c>
      <c r="F7" s="127"/>
      <c r="G7" s="127"/>
      <c r="H7" s="127"/>
      <c r="L7" s="16"/>
    </row>
    <row r="8" hidden="1" s="2" customFormat="1" ht="12" customHeight="1">
      <c r="A8" s="34"/>
      <c r="B8" s="40"/>
      <c r="C8" s="34"/>
      <c r="D8" s="127" t="s">
        <v>104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0" t="s">
        <v>386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7" t="s">
        <v>18</v>
      </c>
      <c r="E11" s="34"/>
      <c r="F11" s="131" t="s">
        <v>19</v>
      </c>
      <c r="G11" s="34"/>
      <c r="H11" s="34"/>
      <c r="I11" s="127" t="s">
        <v>20</v>
      </c>
      <c r="J11" s="131" t="s">
        <v>19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7" t="s">
        <v>21</v>
      </c>
      <c r="E12" s="34"/>
      <c r="F12" s="131" t="s">
        <v>22</v>
      </c>
      <c r="G12" s="34"/>
      <c r="H12" s="34"/>
      <c r="I12" s="127" t="s">
        <v>23</v>
      </c>
      <c r="J12" s="132" t="str">
        <f>'Rekapitulace stavby'!AN8</f>
        <v>27. 6. 2022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7" t="s">
        <v>25</v>
      </c>
      <c r="E14" s="34"/>
      <c r="F14" s="34"/>
      <c r="G14" s="34"/>
      <c r="H14" s="34"/>
      <c r="I14" s="127" t="s">
        <v>26</v>
      </c>
      <c r="J14" s="131" t="str">
        <f>IF('Rekapitulace stavby'!AN10="","",'Rekapitulace stavby'!AN10)</f>
        <v/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1" t="str">
        <f>IF('Rekapitulace stavby'!E11="","",'Rekapitulace stavby'!E11)</f>
        <v xml:space="preserve"> </v>
      </c>
      <c r="F15" s="34"/>
      <c r="G15" s="34"/>
      <c r="H15" s="34"/>
      <c r="I15" s="127" t="s">
        <v>27</v>
      </c>
      <c r="J15" s="131" t="str">
        <f>IF('Rekapitulace stavby'!AN11="","",'Rekapitulace stavby'!AN11)</f>
        <v/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7" t="s">
        <v>28</v>
      </c>
      <c r="E17" s="34"/>
      <c r="F17" s="34"/>
      <c r="G17" s="34"/>
      <c r="H17" s="34"/>
      <c r="I17" s="127" t="s">
        <v>26</v>
      </c>
      <c r="J17" s="29" t="str">
        <f>'Rekapitulace stavby'!AN13</f>
        <v>Vyplň údaj</v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1"/>
      <c r="G18" s="131"/>
      <c r="H18" s="131"/>
      <c r="I18" s="127" t="s">
        <v>27</v>
      </c>
      <c r="J18" s="29" t="str">
        <f>'Rekapitulace stavby'!AN14</f>
        <v>Vyplň údaj</v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7" t="s">
        <v>30</v>
      </c>
      <c r="E20" s="34"/>
      <c r="F20" s="34"/>
      <c r="G20" s="34"/>
      <c r="H20" s="34"/>
      <c r="I20" s="127" t="s">
        <v>26</v>
      </c>
      <c r="J20" s="131" t="str">
        <f>IF('Rekapitulace stavby'!AN16="","",'Rekapitulace stavby'!AN16)</f>
        <v/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1" t="str">
        <f>IF('Rekapitulace stavby'!E17="","",'Rekapitulace stavby'!E17)</f>
        <v xml:space="preserve"> </v>
      </c>
      <c r="F21" s="34"/>
      <c r="G21" s="34"/>
      <c r="H21" s="34"/>
      <c r="I21" s="127" t="s">
        <v>27</v>
      </c>
      <c r="J21" s="131" t="str">
        <f>IF('Rekapitulace stavby'!AN17="","",'Rekapitulace stavby'!AN17)</f>
        <v/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7" t="s">
        <v>32</v>
      </c>
      <c r="E23" s="34"/>
      <c r="F23" s="34"/>
      <c r="G23" s="34"/>
      <c r="H23" s="34"/>
      <c r="I23" s="127" t="s">
        <v>26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27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7" t="s">
        <v>33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8" t="s">
        <v>35</v>
      </c>
      <c r="E30" s="34"/>
      <c r="F30" s="34"/>
      <c r="G30" s="34"/>
      <c r="H30" s="34"/>
      <c r="I30" s="34"/>
      <c r="J30" s="139">
        <f>ROUND(J79, 2)</f>
        <v>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0" t="s">
        <v>37</v>
      </c>
      <c r="G32" s="34"/>
      <c r="H32" s="34"/>
      <c r="I32" s="140" t="s">
        <v>36</v>
      </c>
      <c r="J32" s="140" t="s">
        <v>38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1" t="s">
        <v>39</v>
      </c>
      <c r="E33" s="127" t="s">
        <v>40</v>
      </c>
      <c r="F33" s="142">
        <f>ROUND((SUM(BE79:BE216)),  2)</f>
        <v>0</v>
      </c>
      <c r="G33" s="34"/>
      <c r="H33" s="34"/>
      <c r="I33" s="143">
        <v>0.20999999999999999</v>
      </c>
      <c r="J33" s="142">
        <f>ROUND(((SUM(BE79:BE216))*I33),  2)</f>
        <v>0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7" t="s">
        <v>41</v>
      </c>
      <c r="F34" s="142">
        <f>ROUND((SUM(BF79:BF216)),  2)</f>
        <v>0</v>
      </c>
      <c r="G34" s="34"/>
      <c r="H34" s="34"/>
      <c r="I34" s="143">
        <v>0.14999999999999999</v>
      </c>
      <c r="J34" s="142">
        <f>ROUND(((SUM(BF79:BF216))*I34),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42</v>
      </c>
      <c r="F35" s="142">
        <f>ROUND((SUM(BG79:BG216)),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43</v>
      </c>
      <c r="F36" s="142">
        <f>ROUND((SUM(BH79:BH216)),  2)</f>
        <v>0</v>
      </c>
      <c r="G36" s="34"/>
      <c r="H36" s="34"/>
      <c r="I36" s="143">
        <v>0.14999999999999999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44</v>
      </c>
      <c r="F37" s="142">
        <f>ROUND((SUM(BI79:BI216)),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106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Oprava staničních kolejí v žst. Česká Třebová</v>
      </c>
      <c r="F48" s="28"/>
      <c r="G48" s="28"/>
      <c r="H48" s="28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104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04 - Oprava koleje č. 214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27. 6. 2022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107</v>
      </c>
      <c r="D57" s="157"/>
      <c r="E57" s="157"/>
      <c r="F57" s="157"/>
      <c r="G57" s="157"/>
      <c r="H57" s="157"/>
      <c r="I57" s="157"/>
      <c r="J57" s="158" t="s">
        <v>108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109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110</v>
      </c>
      <c r="D66" s="36"/>
      <c r="E66" s="36"/>
      <c r="F66" s="36"/>
      <c r="G66" s="36"/>
      <c r="H66" s="36"/>
      <c r="I66" s="36"/>
      <c r="J66" s="36"/>
      <c r="K66" s="36"/>
      <c r="L66" s="12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5" t="str">
        <f>E7</f>
        <v>Oprava staničních kolejí v žst. Česká Třebová</v>
      </c>
      <c r="F69" s="28"/>
      <c r="G69" s="28"/>
      <c r="H69" s="28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104</v>
      </c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04 - Oprava koleje č. 214</v>
      </c>
      <c r="F71" s="36"/>
      <c r="G71" s="36"/>
      <c r="H71" s="36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27. 6. 2022</v>
      </c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0"/>
      <c r="B78" s="161"/>
      <c r="C78" s="162" t="s">
        <v>111</v>
      </c>
      <c r="D78" s="163" t="s">
        <v>54</v>
      </c>
      <c r="E78" s="163" t="s">
        <v>50</v>
      </c>
      <c r="F78" s="163" t="s">
        <v>51</v>
      </c>
      <c r="G78" s="163" t="s">
        <v>112</v>
      </c>
      <c r="H78" s="163" t="s">
        <v>113</v>
      </c>
      <c r="I78" s="163" t="s">
        <v>114</v>
      </c>
      <c r="J78" s="163" t="s">
        <v>108</v>
      </c>
      <c r="K78" s="164" t="s">
        <v>115</v>
      </c>
      <c r="L78" s="165"/>
      <c r="M78" s="88" t="s">
        <v>19</v>
      </c>
      <c r="N78" s="89" t="s">
        <v>39</v>
      </c>
      <c r="O78" s="89" t="s">
        <v>116</v>
      </c>
      <c r="P78" s="89" t="s">
        <v>117</v>
      </c>
      <c r="Q78" s="89" t="s">
        <v>118</v>
      </c>
      <c r="R78" s="89" t="s">
        <v>119</v>
      </c>
      <c r="S78" s="89" t="s">
        <v>120</v>
      </c>
      <c r="T78" s="90" t="s">
        <v>121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4"/>
      <c r="B79" s="35"/>
      <c r="C79" s="95" t="s">
        <v>122</v>
      </c>
      <c r="D79" s="36"/>
      <c r="E79" s="36"/>
      <c r="F79" s="36"/>
      <c r="G79" s="36"/>
      <c r="H79" s="36"/>
      <c r="I79" s="36"/>
      <c r="J79" s="166">
        <f>BK79</f>
        <v>0</v>
      </c>
      <c r="K79" s="36"/>
      <c r="L79" s="40"/>
      <c r="M79" s="91"/>
      <c r="N79" s="167"/>
      <c r="O79" s="92"/>
      <c r="P79" s="168">
        <f>SUM(P80:P216)</f>
        <v>0</v>
      </c>
      <c r="Q79" s="92"/>
      <c r="R79" s="168">
        <f>SUM(R80:R216)</f>
        <v>1723.6119999999999</v>
      </c>
      <c r="S79" s="92"/>
      <c r="T79" s="169">
        <f>SUM(T80:T216)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109</v>
      </c>
      <c r="BK79" s="170">
        <f>SUM(BK80:BK216)</f>
        <v>0</v>
      </c>
    </row>
    <row r="80" s="2" customFormat="1" ht="16.5" customHeight="1">
      <c r="A80" s="34"/>
      <c r="B80" s="35"/>
      <c r="C80" s="171" t="s">
        <v>76</v>
      </c>
      <c r="D80" s="171" t="s">
        <v>123</v>
      </c>
      <c r="E80" s="172" t="s">
        <v>124</v>
      </c>
      <c r="F80" s="173" t="s">
        <v>125</v>
      </c>
      <c r="G80" s="174" t="s">
        <v>126</v>
      </c>
      <c r="H80" s="175">
        <v>750</v>
      </c>
      <c r="I80" s="176"/>
      <c r="J80" s="177">
        <f>ROUND(I80*H80,2)</f>
        <v>0</v>
      </c>
      <c r="K80" s="173" t="s">
        <v>127</v>
      </c>
      <c r="L80" s="40"/>
      <c r="M80" s="178" t="s">
        <v>19</v>
      </c>
      <c r="N80" s="179" t="s">
        <v>40</v>
      </c>
      <c r="O80" s="80"/>
      <c r="P80" s="180">
        <f>O80*H80</f>
        <v>0</v>
      </c>
      <c r="Q80" s="180">
        <v>0</v>
      </c>
      <c r="R80" s="180">
        <f>Q80*H80</f>
        <v>0</v>
      </c>
      <c r="S80" s="180">
        <v>0</v>
      </c>
      <c r="T80" s="18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2" t="s">
        <v>128</v>
      </c>
      <c r="AT80" s="182" t="s">
        <v>123</v>
      </c>
      <c r="AU80" s="182" t="s">
        <v>69</v>
      </c>
      <c r="AY80" s="13" t="s">
        <v>129</v>
      </c>
      <c r="BE80" s="183">
        <f>IF(N80="základní",J80,0)</f>
        <v>0</v>
      </c>
      <c r="BF80" s="183">
        <f>IF(N80="snížená",J80,0)</f>
        <v>0</v>
      </c>
      <c r="BG80" s="183">
        <f>IF(N80="zákl. přenesená",J80,0)</f>
        <v>0</v>
      </c>
      <c r="BH80" s="183">
        <f>IF(N80="sníž. přenesená",J80,0)</f>
        <v>0</v>
      </c>
      <c r="BI80" s="183">
        <f>IF(N80="nulová",J80,0)</f>
        <v>0</v>
      </c>
      <c r="BJ80" s="13" t="s">
        <v>76</v>
      </c>
      <c r="BK80" s="183">
        <f>ROUND(I80*H80,2)</f>
        <v>0</v>
      </c>
      <c r="BL80" s="13" t="s">
        <v>128</v>
      </c>
      <c r="BM80" s="182" t="s">
        <v>78</v>
      </c>
    </row>
    <row r="81" s="2" customFormat="1">
      <c r="A81" s="34"/>
      <c r="B81" s="35"/>
      <c r="C81" s="36"/>
      <c r="D81" s="184" t="s">
        <v>130</v>
      </c>
      <c r="E81" s="36"/>
      <c r="F81" s="185" t="s">
        <v>125</v>
      </c>
      <c r="G81" s="36"/>
      <c r="H81" s="36"/>
      <c r="I81" s="186"/>
      <c r="J81" s="36"/>
      <c r="K81" s="36"/>
      <c r="L81" s="40"/>
      <c r="M81" s="187"/>
      <c r="N81" s="188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130</v>
      </c>
      <c r="AU81" s="13" t="s">
        <v>69</v>
      </c>
    </row>
    <row r="82" s="2" customFormat="1">
      <c r="A82" s="34"/>
      <c r="B82" s="35"/>
      <c r="C82" s="36"/>
      <c r="D82" s="184" t="s">
        <v>131</v>
      </c>
      <c r="E82" s="36"/>
      <c r="F82" s="189" t="s">
        <v>132</v>
      </c>
      <c r="G82" s="36"/>
      <c r="H82" s="36"/>
      <c r="I82" s="186"/>
      <c r="J82" s="36"/>
      <c r="K82" s="36"/>
      <c r="L82" s="40"/>
      <c r="M82" s="187"/>
      <c r="N82" s="188"/>
      <c r="O82" s="80"/>
      <c r="P82" s="80"/>
      <c r="Q82" s="80"/>
      <c r="R82" s="80"/>
      <c r="S82" s="80"/>
      <c r="T82" s="81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3" t="s">
        <v>131</v>
      </c>
      <c r="AU82" s="13" t="s">
        <v>69</v>
      </c>
    </row>
    <row r="83" s="2" customFormat="1" ht="16.5" customHeight="1">
      <c r="A83" s="34"/>
      <c r="B83" s="35"/>
      <c r="C83" s="171" t="s">
        <v>78</v>
      </c>
      <c r="D83" s="171" t="s">
        <v>123</v>
      </c>
      <c r="E83" s="172" t="s">
        <v>133</v>
      </c>
      <c r="F83" s="173" t="s">
        <v>134</v>
      </c>
      <c r="G83" s="174" t="s">
        <v>135</v>
      </c>
      <c r="H83" s="175">
        <v>60</v>
      </c>
      <c r="I83" s="176"/>
      <c r="J83" s="177">
        <f>ROUND(I83*H83,2)</f>
        <v>0</v>
      </c>
      <c r="K83" s="173" t="s">
        <v>127</v>
      </c>
      <c r="L83" s="40"/>
      <c r="M83" s="178" t="s">
        <v>19</v>
      </c>
      <c r="N83" s="179" t="s">
        <v>40</v>
      </c>
      <c r="O83" s="80"/>
      <c r="P83" s="180">
        <f>O83*H83</f>
        <v>0</v>
      </c>
      <c r="Q83" s="180">
        <v>0</v>
      </c>
      <c r="R83" s="180">
        <f>Q83*H83</f>
        <v>0</v>
      </c>
      <c r="S83" s="180">
        <v>0</v>
      </c>
      <c r="T83" s="181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2" t="s">
        <v>128</v>
      </c>
      <c r="AT83" s="182" t="s">
        <v>123</v>
      </c>
      <c r="AU83" s="182" t="s">
        <v>69</v>
      </c>
      <c r="AY83" s="13" t="s">
        <v>129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13" t="s">
        <v>76</v>
      </c>
      <c r="BK83" s="183">
        <f>ROUND(I83*H83,2)</f>
        <v>0</v>
      </c>
      <c r="BL83" s="13" t="s">
        <v>128</v>
      </c>
      <c r="BM83" s="182" t="s">
        <v>128</v>
      </c>
    </row>
    <row r="84" s="2" customFormat="1">
      <c r="A84" s="34"/>
      <c r="B84" s="35"/>
      <c r="C84" s="36"/>
      <c r="D84" s="184" t="s">
        <v>130</v>
      </c>
      <c r="E84" s="36"/>
      <c r="F84" s="185" t="s">
        <v>134</v>
      </c>
      <c r="G84" s="36"/>
      <c r="H84" s="36"/>
      <c r="I84" s="186"/>
      <c r="J84" s="36"/>
      <c r="K84" s="36"/>
      <c r="L84" s="40"/>
      <c r="M84" s="187"/>
      <c r="N84" s="188"/>
      <c r="O84" s="80"/>
      <c r="P84" s="80"/>
      <c r="Q84" s="80"/>
      <c r="R84" s="80"/>
      <c r="S84" s="80"/>
      <c r="T84" s="81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3" t="s">
        <v>130</v>
      </c>
      <c r="AU84" s="13" t="s">
        <v>69</v>
      </c>
    </row>
    <row r="85" s="2" customFormat="1">
      <c r="A85" s="34"/>
      <c r="B85" s="35"/>
      <c r="C85" s="36"/>
      <c r="D85" s="184" t="s">
        <v>131</v>
      </c>
      <c r="E85" s="36"/>
      <c r="F85" s="189" t="s">
        <v>387</v>
      </c>
      <c r="G85" s="36"/>
      <c r="H85" s="36"/>
      <c r="I85" s="186"/>
      <c r="J85" s="36"/>
      <c r="K85" s="36"/>
      <c r="L85" s="40"/>
      <c r="M85" s="187"/>
      <c r="N85" s="188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131</v>
      </c>
      <c r="AU85" s="13" t="s">
        <v>69</v>
      </c>
    </row>
    <row r="86" s="2" customFormat="1" ht="16.5" customHeight="1">
      <c r="A86" s="34"/>
      <c r="B86" s="35"/>
      <c r="C86" s="171" t="s">
        <v>137</v>
      </c>
      <c r="D86" s="171" t="s">
        <v>123</v>
      </c>
      <c r="E86" s="172" t="s">
        <v>144</v>
      </c>
      <c r="F86" s="173" t="s">
        <v>145</v>
      </c>
      <c r="G86" s="174" t="s">
        <v>140</v>
      </c>
      <c r="H86" s="175">
        <v>0.72499999999999998</v>
      </c>
      <c r="I86" s="176"/>
      <c r="J86" s="177">
        <f>ROUND(I86*H86,2)</f>
        <v>0</v>
      </c>
      <c r="K86" s="173" t="s">
        <v>127</v>
      </c>
      <c r="L86" s="40"/>
      <c r="M86" s="178" t="s">
        <v>19</v>
      </c>
      <c r="N86" s="179" t="s">
        <v>40</v>
      </c>
      <c r="O86" s="80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2" t="s">
        <v>128</v>
      </c>
      <c r="AT86" s="182" t="s">
        <v>123</v>
      </c>
      <c r="AU86" s="182" t="s">
        <v>69</v>
      </c>
      <c r="AY86" s="13" t="s">
        <v>129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3" t="s">
        <v>76</v>
      </c>
      <c r="BK86" s="183">
        <f>ROUND(I86*H86,2)</f>
        <v>0</v>
      </c>
      <c r="BL86" s="13" t="s">
        <v>128</v>
      </c>
      <c r="BM86" s="182" t="s">
        <v>141</v>
      </c>
    </row>
    <row r="87" s="2" customFormat="1">
      <c r="A87" s="34"/>
      <c r="B87" s="35"/>
      <c r="C87" s="36"/>
      <c r="D87" s="184" t="s">
        <v>130</v>
      </c>
      <c r="E87" s="36"/>
      <c r="F87" s="185" t="s">
        <v>145</v>
      </c>
      <c r="G87" s="36"/>
      <c r="H87" s="36"/>
      <c r="I87" s="186"/>
      <c r="J87" s="36"/>
      <c r="K87" s="36"/>
      <c r="L87" s="40"/>
      <c r="M87" s="187"/>
      <c r="N87" s="188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130</v>
      </c>
      <c r="AU87" s="13" t="s">
        <v>69</v>
      </c>
    </row>
    <row r="88" s="2" customFormat="1">
      <c r="A88" s="34"/>
      <c r="B88" s="35"/>
      <c r="C88" s="36"/>
      <c r="D88" s="184" t="s">
        <v>131</v>
      </c>
      <c r="E88" s="36"/>
      <c r="F88" s="189" t="s">
        <v>388</v>
      </c>
      <c r="G88" s="36"/>
      <c r="H88" s="36"/>
      <c r="I88" s="186"/>
      <c r="J88" s="36"/>
      <c r="K88" s="36"/>
      <c r="L88" s="40"/>
      <c r="M88" s="187"/>
      <c r="N88" s="188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131</v>
      </c>
      <c r="AU88" s="13" t="s">
        <v>69</v>
      </c>
    </row>
    <row r="89" s="2" customFormat="1" ht="37.8" customHeight="1">
      <c r="A89" s="34"/>
      <c r="B89" s="35"/>
      <c r="C89" s="171" t="s">
        <v>128</v>
      </c>
      <c r="D89" s="171" t="s">
        <v>123</v>
      </c>
      <c r="E89" s="172" t="s">
        <v>149</v>
      </c>
      <c r="F89" s="173" t="s">
        <v>150</v>
      </c>
      <c r="G89" s="174" t="s">
        <v>151</v>
      </c>
      <c r="H89" s="175">
        <v>387.14999999999998</v>
      </c>
      <c r="I89" s="176"/>
      <c r="J89" s="177">
        <f>ROUND(I89*H89,2)</f>
        <v>0</v>
      </c>
      <c r="K89" s="173" t="s">
        <v>127</v>
      </c>
      <c r="L89" s="40"/>
      <c r="M89" s="178" t="s">
        <v>19</v>
      </c>
      <c r="N89" s="179" t="s">
        <v>40</v>
      </c>
      <c r="O89" s="80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2" t="s">
        <v>128</v>
      </c>
      <c r="AT89" s="182" t="s">
        <v>123</v>
      </c>
      <c r="AU89" s="182" t="s">
        <v>69</v>
      </c>
      <c r="AY89" s="13" t="s">
        <v>129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3" t="s">
        <v>76</v>
      </c>
      <c r="BK89" s="183">
        <f>ROUND(I89*H89,2)</f>
        <v>0</v>
      </c>
      <c r="BL89" s="13" t="s">
        <v>128</v>
      </c>
      <c r="BM89" s="182" t="s">
        <v>146</v>
      </c>
    </row>
    <row r="90" s="2" customFormat="1">
      <c r="A90" s="34"/>
      <c r="B90" s="35"/>
      <c r="C90" s="36"/>
      <c r="D90" s="184" t="s">
        <v>130</v>
      </c>
      <c r="E90" s="36"/>
      <c r="F90" s="185" t="s">
        <v>150</v>
      </c>
      <c r="G90" s="36"/>
      <c r="H90" s="36"/>
      <c r="I90" s="186"/>
      <c r="J90" s="36"/>
      <c r="K90" s="36"/>
      <c r="L90" s="40"/>
      <c r="M90" s="187"/>
      <c r="N90" s="188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130</v>
      </c>
      <c r="AU90" s="13" t="s">
        <v>69</v>
      </c>
    </row>
    <row r="91" s="2" customFormat="1">
      <c r="A91" s="34"/>
      <c r="B91" s="35"/>
      <c r="C91" s="36"/>
      <c r="D91" s="184" t="s">
        <v>131</v>
      </c>
      <c r="E91" s="36"/>
      <c r="F91" s="189" t="s">
        <v>389</v>
      </c>
      <c r="G91" s="36"/>
      <c r="H91" s="36"/>
      <c r="I91" s="186"/>
      <c r="J91" s="36"/>
      <c r="K91" s="36"/>
      <c r="L91" s="40"/>
      <c r="M91" s="187"/>
      <c r="N91" s="188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131</v>
      </c>
      <c r="AU91" s="13" t="s">
        <v>69</v>
      </c>
    </row>
    <row r="92" s="2" customFormat="1" ht="16.5" customHeight="1">
      <c r="A92" s="34"/>
      <c r="B92" s="35"/>
      <c r="C92" s="171" t="s">
        <v>148</v>
      </c>
      <c r="D92" s="171" t="s">
        <v>123</v>
      </c>
      <c r="E92" s="172" t="s">
        <v>154</v>
      </c>
      <c r="F92" s="173" t="s">
        <v>155</v>
      </c>
      <c r="G92" s="174" t="s">
        <v>151</v>
      </c>
      <c r="H92" s="175">
        <v>19.024000000000001</v>
      </c>
      <c r="I92" s="176"/>
      <c r="J92" s="177">
        <f>ROUND(I92*H92,2)</f>
        <v>0</v>
      </c>
      <c r="K92" s="173" t="s">
        <v>127</v>
      </c>
      <c r="L92" s="40"/>
      <c r="M92" s="178" t="s">
        <v>19</v>
      </c>
      <c r="N92" s="179" t="s">
        <v>40</v>
      </c>
      <c r="O92" s="80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128</v>
      </c>
      <c r="AT92" s="182" t="s">
        <v>123</v>
      </c>
      <c r="AU92" s="182" t="s">
        <v>69</v>
      </c>
      <c r="AY92" s="13" t="s">
        <v>129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3" t="s">
        <v>76</v>
      </c>
      <c r="BK92" s="183">
        <f>ROUND(I92*H92,2)</f>
        <v>0</v>
      </c>
      <c r="BL92" s="13" t="s">
        <v>128</v>
      </c>
      <c r="BM92" s="182" t="s">
        <v>152</v>
      </c>
    </row>
    <row r="93" s="2" customFormat="1">
      <c r="A93" s="34"/>
      <c r="B93" s="35"/>
      <c r="C93" s="36"/>
      <c r="D93" s="184" t="s">
        <v>130</v>
      </c>
      <c r="E93" s="36"/>
      <c r="F93" s="185" t="s">
        <v>155</v>
      </c>
      <c r="G93" s="36"/>
      <c r="H93" s="36"/>
      <c r="I93" s="186"/>
      <c r="J93" s="36"/>
      <c r="K93" s="36"/>
      <c r="L93" s="40"/>
      <c r="M93" s="187"/>
      <c r="N93" s="188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130</v>
      </c>
      <c r="AU93" s="13" t="s">
        <v>69</v>
      </c>
    </row>
    <row r="94" s="2" customFormat="1">
      <c r="A94" s="34"/>
      <c r="B94" s="35"/>
      <c r="C94" s="36"/>
      <c r="D94" s="184" t="s">
        <v>131</v>
      </c>
      <c r="E94" s="36"/>
      <c r="F94" s="189" t="s">
        <v>390</v>
      </c>
      <c r="G94" s="36"/>
      <c r="H94" s="36"/>
      <c r="I94" s="186"/>
      <c r="J94" s="36"/>
      <c r="K94" s="36"/>
      <c r="L94" s="40"/>
      <c r="M94" s="187"/>
      <c r="N94" s="188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131</v>
      </c>
      <c r="AU94" s="13" t="s">
        <v>69</v>
      </c>
    </row>
    <row r="95" s="2" customFormat="1" ht="16.5" customHeight="1">
      <c r="A95" s="34"/>
      <c r="B95" s="35"/>
      <c r="C95" s="171" t="s">
        <v>141</v>
      </c>
      <c r="D95" s="171" t="s">
        <v>123</v>
      </c>
      <c r="E95" s="172" t="s">
        <v>159</v>
      </c>
      <c r="F95" s="173" t="s">
        <v>160</v>
      </c>
      <c r="G95" s="174" t="s">
        <v>151</v>
      </c>
      <c r="H95" s="175">
        <v>297.25</v>
      </c>
      <c r="I95" s="176"/>
      <c r="J95" s="177">
        <f>ROUND(I95*H95,2)</f>
        <v>0</v>
      </c>
      <c r="K95" s="173" t="s">
        <v>127</v>
      </c>
      <c r="L95" s="40"/>
      <c r="M95" s="178" t="s">
        <v>19</v>
      </c>
      <c r="N95" s="179" t="s">
        <v>40</v>
      </c>
      <c r="O95" s="80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128</v>
      </c>
      <c r="AT95" s="182" t="s">
        <v>123</v>
      </c>
      <c r="AU95" s="182" t="s">
        <v>69</v>
      </c>
      <c r="AY95" s="13" t="s">
        <v>129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3" t="s">
        <v>76</v>
      </c>
      <c r="BK95" s="183">
        <f>ROUND(I95*H95,2)</f>
        <v>0</v>
      </c>
      <c r="BL95" s="13" t="s">
        <v>128</v>
      </c>
      <c r="BM95" s="182" t="s">
        <v>156</v>
      </c>
    </row>
    <row r="96" s="2" customFormat="1">
      <c r="A96" s="34"/>
      <c r="B96" s="35"/>
      <c r="C96" s="36"/>
      <c r="D96" s="184" t="s">
        <v>130</v>
      </c>
      <c r="E96" s="36"/>
      <c r="F96" s="185" t="s">
        <v>160</v>
      </c>
      <c r="G96" s="36"/>
      <c r="H96" s="36"/>
      <c r="I96" s="186"/>
      <c r="J96" s="36"/>
      <c r="K96" s="36"/>
      <c r="L96" s="40"/>
      <c r="M96" s="187"/>
      <c r="N96" s="188"/>
      <c r="O96" s="80"/>
      <c r="P96" s="80"/>
      <c r="Q96" s="80"/>
      <c r="R96" s="80"/>
      <c r="S96" s="80"/>
      <c r="T96" s="8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130</v>
      </c>
      <c r="AU96" s="13" t="s">
        <v>69</v>
      </c>
    </row>
    <row r="97" s="2" customFormat="1">
      <c r="A97" s="34"/>
      <c r="B97" s="35"/>
      <c r="C97" s="36"/>
      <c r="D97" s="184" t="s">
        <v>131</v>
      </c>
      <c r="E97" s="36"/>
      <c r="F97" s="189" t="s">
        <v>391</v>
      </c>
      <c r="G97" s="36"/>
      <c r="H97" s="36"/>
      <c r="I97" s="186"/>
      <c r="J97" s="36"/>
      <c r="K97" s="36"/>
      <c r="L97" s="40"/>
      <c r="M97" s="187"/>
      <c r="N97" s="188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131</v>
      </c>
      <c r="AU97" s="13" t="s">
        <v>69</v>
      </c>
    </row>
    <row r="98" s="2" customFormat="1" ht="16.5" customHeight="1">
      <c r="A98" s="34"/>
      <c r="B98" s="35"/>
      <c r="C98" s="171" t="s">
        <v>158</v>
      </c>
      <c r="D98" s="171" t="s">
        <v>123</v>
      </c>
      <c r="E98" s="172" t="s">
        <v>163</v>
      </c>
      <c r="F98" s="173" t="s">
        <v>164</v>
      </c>
      <c r="G98" s="174" t="s">
        <v>151</v>
      </c>
      <c r="H98" s="175">
        <v>71.049999999999997</v>
      </c>
      <c r="I98" s="176"/>
      <c r="J98" s="177">
        <f>ROUND(I98*H98,2)</f>
        <v>0</v>
      </c>
      <c r="K98" s="173" t="s">
        <v>127</v>
      </c>
      <c r="L98" s="40"/>
      <c r="M98" s="178" t="s">
        <v>19</v>
      </c>
      <c r="N98" s="179" t="s">
        <v>40</v>
      </c>
      <c r="O98" s="80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128</v>
      </c>
      <c r="AT98" s="182" t="s">
        <v>123</v>
      </c>
      <c r="AU98" s="182" t="s">
        <v>69</v>
      </c>
      <c r="AY98" s="13" t="s">
        <v>129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3" t="s">
        <v>76</v>
      </c>
      <c r="BK98" s="183">
        <f>ROUND(I98*H98,2)</f>
        <v>0</v>
      </c>
      <c r="BL98" s="13" t="s">
        <v>128</v>
      </c>
      <c r="BM98" s="182" t="s">
        <v>161</v>
      </c>
    </row>
    <row r="99" s="2" customFormat="1">
      <c r="A99" s="34"/>
      <c r="B99" s="35"/>
      <c r="C99" s="36"/>
      <c r="D99" s="184" t="s">
        <v>130</v>
      </c>
      <c r="E99" s="36"/>
      <c r="F99" s="185" t="s">
        <v>164</v>
      </c>
      <c r="G99" s="36"/>
      <c r="H99" s="36"/>
      <c r="I99" s="186"/>
      <c r="J99" s="36"/>
      <c r="K99" s="36"/>
      <c r="L99" s="40"/>
      <c r="M99" s="187"/>
      <c r="N99" s="188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130</v>
      </c>
      <c r="AU99" s="13" t="s">
        <v>69</v>
      </c>
    </row>
    <row r="100" s="2" customFormat="1">
      <c r="A100" s="34"/>
      <c r="B100" s="35"/>
      <c r="C100" s="36"/>
      <c r="D100" s="184" t="s">
        <v>131</v>
      </c>
      <c r="E100" s="36"/>
      <c r="F100" s="189" t="s">
        <v>392</v>
      </c>
      <c r="G100" s="36"/>
      <c r="H100" s="36"/>
      <c r="I100" s="186"/>
      <c r="J100" s="36"/>
      <c r="K100" s="36"/>
      <c r="L100" s="40"/>
      <c r="M100" s="187"/>
      <c r="N100" s="188"/>
      <c r="O100" s="80"/>
      <c r="P100" s="80"/>
      <c r="Q100" s="80"/>
      <c r="R100" s="80"/>
      <c r="S100" s="80"/>
      <c r="T100" s="81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3" t="s">
        <v>131</v>
      </c>
      <c r="AU100" s="13" t="s">
        <v>69</v>
      </c>
    </row>
    <row r="101" s="2" customFormat="1" ht="16.5" customHeight="1">
      <c r="A101" s="34"/>
      <c r="B101" s="35"/>
      <c r="C101" s="171" t="s">
        <v>146</v>
      </c>
      <c r="D101" s="171" t="s">
        <v>123</v>
      </c>
      <c r="E101" s="172" t="s">
        <v>168</v>
      </c>
      <c r="F101" s="173" t="s">
        <v>169</v>
      </c>
      <c r="G101" s="174" t="s">
        <v>140</v>
      </c>
      <c r="H101" s="175">
        <v>0.72499999999999998</v>
      </c>
      <c r="I101" s="176"/>
      <c r="J101" s="177">
        <f>ROUND(I101*H101,2)</f>
        <v>0</v>
      </c>
      <c r="K101" s="173" t="s">
        <v>127</v>
      </c>
      <c r="L101" s="40"/>
      <c r="M101" s="178" t="s">
        <v>19</v>
      </c>
      <c r="N101" s="179" t="s">
        <v>40</v>
      </c>
      <c r="O101" s="80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2" t="s">
        <v>128</v>
      </c>
      <c r="AT101" s="182" t="s">
        <v>123</v>
      </c>
      <c r="AU101" s="182" t="s">
        <v>69</v>
      </c>
      <c r="AY101" s="13" t="s">
        <v>129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3" t="s">
        <v>76</v>
      </c>
      <c r="BK101" s="183">
        <f>ROUND(I101*H101,2)</f>
        <v>0</v>
      </c>
      <c r="BL101" s="13" t="s">
        <v>128</v>
      </c>
      <c r="BM101" s="182" t="s">
        <v>165</v>
      </c>
    </row>
    <row r="102" s="2" customFormat="1">
      <c r="A102" s="34"/>
      <c r="B102" s="35"/>
      <c r="C102" s="36"/>
      <c r="D102" s="184" t="s">
        <v>130</v>
      </c>
      <c r="E102" s="36"/>
      <c r="F102" s="185" t="s">
        <v>169</v>
      </c>
      <c r="G102" s="36"/>
      <c r="H102" s="36"/>
      <c r="I102" s="186"/>
      <c r="J102" s="36"/>
      <c r="K102" s="36"/>
      <c r="L102" s="40"/>
      <c r="M102" s="187"/>
      <c r="N102" s="188"/>
      <c r="O102" s="80"/>
      <c r="P102" s="80"/>
      <c r="Q102" s="80"/>
      <c r="R102" s="80"/>
      <c r="S102" s="80"/>
      <c r="T102" s="81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3" t="s">
        <v>130</v>
      </c>
      <c r="AU102" s="13" t="s">
        <v>69</v>
      </c>
    </row>
    <row r="103" s="2" customFormat="1">
      <c r="A103" s="34"/>
      <c r="B103" s="35"/>
      <c r="C103" s="36"/>
      <c r="D103" s="184" t="s">
        <v>131</v>
      </c>
      <c r="E103" s="36"/>
      <c r="F103" s="189" t="s">
        <v>388</v>
      </c>
      <c r="G103" s="36"/>
      <c r="H103" s="36"/>
      <c r="I103" s="186"/>
      <c r="J103" s="36"/>
      <c r="K103" s="36"/>
      <c r="L103" s="40"/>
      <c r="M103" s="187"/>
      <c r="N103" s="188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131</v>
      </c>
      <c r="AU103" s="13" t="s">
        <v>69</v>
      </c>
    </row>
    <row r="104" s="2" customFormat="1" ht="16.5" customHeight="1">
      <c r="A104" s="34"/>
      <c r="B104" s="35"/>
      <c r="C104" s="171" t="s">
        <v>167</v>
      </c>
      <c r="D104" s="171" t="s">
        <v>123</v>
      </c>
      <c r="E104" s="172" t="s">
        <v>172</v>
      </c>
      <c r="F104" s="173" t="s">
        <v>173</v>
      </c>
      <c r="G104" s="174" t="s">
        <v>126</v>
      </c>
      <c r="H104" s="175">
        <v>2120.625</v>
      </c>
      <c r="I104" s="176"/>
      <c r="J104" s="177">
        <f>ROUND(I104*H104,2)</f>
        <v>0</v>
      </c>
      <c r="K104" s="173" t="s">
        <v>127</v>
      </c>
      <c r="L104" s="40"/>
      <c r="M104" s="178" t="s">
        <v>19</v>
      </c>
      <c r="N104" s="179" t="s">
        <v>40</v>
      </c>
      <c r="O104" s="80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128</v>
      </c>
      <c r="AT104" s="182" t="s">
        <v>123</v>
      </c>
      <c r="AU104" s="182" t="s">
        <v>69</v>
      </c>
      <c r="AY104" s="13" t="s">
        <v>129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3" t="s">
        <v>76</v>
      </c>
      <c r="BK104" s="183">
        <f>ROUND(I104*H104,2)</f>
        <v>0</v>
      </c>
      <c r="BL104" s="13" t="s">
        <v>128</v>
      </c>
      <c r="BM104" s="182" t="s">
        <v>170</v>
      </c>
    </row>
    <row r="105" s="2" customFormat="1">
      <c r="A105" s="34"/>
      <c r="B105" s="35"/>
      <c r="C105" s="36"/>
      <c r="D105" s="184" t="s">
        <v>130</v>
      </c>
      <c r="E105" s="36"/>
      <c r="F105" s="185" t="s">
        <v>173</v>
      </c>
      <c r="G105" s="36"/>
      <c r="H105" s="36"/>
      <c r="I105" s="186"/>
      <c r="J105" s="36"/>
      <c r="K105" s="36"/>
      <c r="L105" s="40"/>
      <c r="M105" s="187"/>
      <c r="N105" s="188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130</v>
      </c>
      <c r="AU105" s="13" t="s">
        <v>69</v>
      </c>
    </row>
    <row r="106" s="2" customFormat="1">
      <c r="A106" s="34"/>
      <c r="B106" s="35"/>
      <c r="C106" s="36"/>
      <c r="D106" s="184" t="s">
        <v>131</v>
      </c>
      <c r="E106" s="36"/>
      <c r="F106" s="189" t="s">
        <v>393</v>
      </c>
      <c r="G106" s="36"/>
      <c r="H106" s="36"/>
      <c r="I106" s="186"/>
      <c r="J106" s="36"/>
      <c r="K106" s="36"/>
      <c r="L106" s="40"/>
      <c r="M106" s="187"/>
      <c r="N106" s="188"/>
      <c r="O106" s="80"/>
      <c r="P106" s="80"/>
      <c r="Q106" s="80"/>
      <c r="R106" s="80"/>
      <c r="S106" s="80"/>
      <c r="T106" s="81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3" t="s">
        <v>131</v>
      </c>
      <c r="AU106" s="13" t="s">
        <v>69</v>
      </c>
    </row>
    <row r="107" s="2" customFormat="1" ht="33" customHeight="1">
      <c r="A107" s="34"/>
      <c r="B107" s="35"/>
      <c r="C107" s="171" t="s">
        <v>152</v>
      </c>
      <c r="D107" s="171" t="s">
        <v>123</v>
      </c>
      <c r="E107" s="172" t="s">
        <v>177</v>
      </c>
      <c r="F107" s="173" t="s">
        <v>178</v>
      </c>
      <c r="G107" s="174" t="s">
        <v>151</v>
      </c>
      <c r="H107" s="175">
        <v>1926.6569999999999</v>
      </c>
      <c r="I107" s="176"/>
      <c r="J107" s="177">
        <f>ROUND(I107*H107,2)</f>
        <v>0</v>
      </c>
      <c r="K107" s="173" t="s">
        <v>127</v>
      </c>
      <c r="L107" s="40"/>
      <c r="M107" s="178" t="s">
        <v>19</v>
      </c>
      <c r="N107" s="179" t="s">
        <v>40</v>
      </c>
      <c r="O107" s="80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2" t="s">
        <v>128</v>
      </c>
      <c r="AT107" s="182" t="s">
        <v>123</v>
      </c>
      <c r="AU107" s="182" t="s">
        <v>69</v>
      </c>
      <c r="AY107" s="13" t="s">
        <v>129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3" t="s">
        <v>76</v>
      </c>
      <c r="BK107" s="183">
        <f>ROUND(I107*H107,2)</f>
        <v>0</v>
      </c>
      <c r="BL107" s="13" t="s">
        <v>128</v>
      </c>
      <c r="BM107" s="182" t="s">
        <v>174</v>
      </c>
    </row>
    <row r="108" s="2" customFormat="1">
      <c r="A108" s="34"/>
      <c r="B108" s="35"/>
      <c r="C108" s="36"/>
      <c r="D108" s="184" t="s">
        <v>130</v>
      </c>
      <c r="E108" s="36"/>
      <c r="F108" s="185" t="s">
        <v>178</v>
      </c>
      <c r="G108" s="36"/>
      <c r="H108" s="36"/>
      <c r="I108" s="186"/>
      <c r="J108" s="36"/>
      <c r="K108" s="36"/>
      <c r="L108" s="40"/>
      <c r="M108" s="187"/>
      <c r="N108" s="188"/>
      <c r="O108" s="80"/>
      <c r="P108" s="80"/>
      <c r="Q108" s="80"/>
      <c r="R108" s="80"/>
      <c r="S108" s="80"/>
      <c r="T108" s="81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3" t="s">
        <v>130</v>
      </c>
      <c r="AU108" s="13" t="s">
        <v>69</v>
      </c>
    </row>
    <row r="109" s="2" customFormat="1">
      <c r="A109" s="34"/>
      <c r="B109" s="35"/>
      <c r="C109" s="36"/>
      <c r="D109" s="184" t="s">
        <v>131</v>
      </c>
      <c r="E109" s="36"/>
      <c r="F109" s="189" t="s">
        <v>394</v>
      </c>
      <c r="G109" s="36"/>
      <c r="H109" s="36"/>
      <c r="I109" s="186"/>
      <c r="J109" s="36"/>
      <c r="K109" s="36"/>
      <c r="L109" s="40"/>
      <c r="M109" s="187"/>
      <c r="N109" s="188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131</v>
      </c>
      <c r="AU109" s="13" t="s">
        <v>69</v>
      </c>
    </row>
    <row r="110" s="2" customFormat="1" ht="16.5" customHeight="1">
      <c r="A110" s="34"/>
      <c r="B110" s="35"/>
      <c r="C110" s="171" t="s">
        <v>176</v>
      </c>
      <c r="D110" s="171" t="s">
        <v>123</v>
      </c>
      <c r="E110" s="172" t="s">
        <v>181</v>
      </c>
      <c r="F110" s="173" t="s">
        <v>182</v>
      </c>
      <c r="G110" s="174" t="s">
        <v>151</v>
      </c>
      <c r="H110" s="175">
        <v>1926.6569999999999</v>
      </c>
      <c r="I110" s="176"/>
      <c r="J110" s="177">
        <f>ROUND(I110*H110,2)</f>
        <v>0</v>
      </c>
      <c r="K110" s="173" t="s">
        <v>127</v>
      </c>
      <c r="L110" s="40"/>
      <c r="M110" s="178" t="s">
        <v>19</v>
      </c>
      <c r="N110" s="179" t="s">
        <v>40</v>
      </c>
      <c r="O110" s="80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2" t="s">
        <v>128</v>
      </c>
      <c r="AT110" s="182" t="s">
        <v>123</v>
      </c>
      <c r="AU110" s="182" t="s">
        <v>69</v>
      </c>
      <c r="AY110" s="13" t="s">
        <v>129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3" t="s">
        <v>76</v>
      </c>
      <c r="BK110" s="183">
        <f>ROUND(I110*H110,2)</f>
        <v>0</v>
      </c>
      <c r="BL110" s="13" t="s">
        <v>128</v>
      </c>
      <c r="BM110" s="182" t="s">
        <v>179</v>
      </c>
    </row>
    <row r="111" s="2" customFormat="1">
      <c r="A111" s="34"/>
      <c r="B111" s="35"/>
      <c r="C111" s="36"/>
      <c r="D111" s="184" t="s">
        <v>130</v>
      </c>
      <c r="E111" s="36"/>
      <c r="F111" s="185" t="s">
        <v>182</v>
      </c>
      <c r="G111" s="36"/>
      <c r="H111" s="36"/>
      <c r="I111" s="186"/>
      <c r="J111" s="36"/>
      <c r="K111" s="36"/>
      <c r="L111" s="40"/>
      <c r="M111" s="187"/>
      <c r="N111" s="188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130</v>
      </c>
      <c r="AU111" s="13" t="s">
        <v>69</v>
      </c>
    </row>
    <row r="112" s="2" customFormat="1">
      <c r="A112" s="34"/>
      <c r="B112" s="35"/>
      <c r="C112" s="36"/>
      <c r="D112" s="184" t="s">
        <v>131</v>
      </c>
      <c r="E112" s="36"/>
      <c r="F112" s="189" t="s">
        <v>395</v>
      </c>
      <c r="G112" s="36"/>
      <c r="H112" s="36"/>
      <c r="I112" s="186"/>
      <c r="J112" s="36"/>
      <c r="K112" s="36"/>
      <c r="L112" s="40"/>
      <c r="M112" s="187"/>
      <c r="N112" s="188"/>
      <c r="O112" s="80"/>
      <c r="P112" s="80"/>
      <c r="Q112" s="80"/>
      <c r="R112" s="80"/>
      <c r="S112" s="80"/>
      <c r="T112" s="81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3" t="s">
        <v>131</v>
      </c>
      <c r="AU112" s="13" t="s">
        <v>69</v>
      </c>
    </row>
    <row r="113" s="2" customFormat="1" ht="33" customHeight="1">
      <c r="A113" s="34"/>
      <c r="B113" s="35"/>
      <c r="C113" s="171" t="s">
        <v>156</v>
      </c>
      <c r="D113" s="171" t="s">
        <v>123</v>
      </c>
      <c r="E113" s="172" t="s">
        <v>177</v>
      </c>
      <c r="F113" s="173" t="s">
        <v>178</v>
      </c>
      <c r="G113" s="174" t="s">
        <v>151</v>
      </c>
      <c r="H113" s="175">
        <v>1926.6569999999999</v>
      </c>
      <c r="I113" s="176"/>
      <c r="J113" s="177">
        <f>ROUND(I113*H113,2)</f>
        <v>0</v>
      </c>
      <c r="K113" s="173" t="s">
        <v>127</v>
      </c>
      <c r="L113" s="40"/>
      <c r="M113" s="178" t="s">
        <v>19</v>
      </c>
      <c r="N113" s="179" t="s">
        <v>40</v>
      </c>
      <c r="O113" s="80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2" t="s">
        <v>128</v>
      </c>
      <c r="AT113" s="182" t="s">
        <v>123</v>
      </c>
      <c r="AU113" s="182" t="s">
        <v>69</v>
      </c>
      <c r="AY113" s="13" t="s">
        <v>129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3" t="s">
        <v>76</v>
      </c>
      <c r="BK113" s="183">
        <f>ROUND(I113*H113,2)</f>
        <v>0</v>
      </c>
      <c r="BL113" s="13" t="s">
        <v>128</v>
      </c>
      <c r="BM113" s="182" t="s">
        <v>183</v>
      </c>
    </row>
    <row r="114" s="2" customFormat="1">
      <c r="A114" s="34"/>
      <c r="B114" s="35"/>
      <c r="C114" s="36"/>
      <c r="D114" s="184" t="s">
        <v>130</v>
      </c>
      <c r="E114" s="36"/>
      <c r="F114" s="185" t="s">
        <v>178</v>
      </c>
      <c r="G114" s="36"/>
      <c r="H114" s="36"/>
      <c r="I114" s="186"/>
      <c r="J114" s="36"/>
      <c r="K114" s="36"/>
      <c r="L114" s="40"/>
      <c r="M114" s="187"/>
      <c r="N114" s="188"/>
      <c r="O114" s="80"/>
      <c r="P114" s="80"/>
      <c r="Q114" s="80"/>
      <c r="R114" s="80"/>
      <c r="S114" s="80"/>
      <c r="T114" s="81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3" t="s">
        <v>130</v>
      </c>
      <c r="AU114" s="13" t="s">
        <v>69</v>
      </c>
    </row>
    <row r="115" s="2" customFormat="1">
      <c r="A115" s="34"/>
      <c r="B115" s="35"/>
      <c r="C115" s="36"/>
      <c r="D115" s="184" t="s">
        <v>131</v>
      </c>
      <c r="E115" s="36"/>
      <c r="F115" s="189" t="s">
        <v>396</v>
      </c>
      <c r="G115" s="36"/>
      <c r="H115" s="36"/>
      <c r="I115" s="186"/>
      <c r="J115" s="36"/>
      <c r="K115" s="36"/>
      <c r="L115" s="40"/>
      <c r="M115" s="187"/>
      <c r="N115" s="188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131</v>
      </c>
      <c r="AU115" s="13" t="s">
        <v>69</v>
      </c>
    </row>
    <row r="116" s="2" customFormat="1" ht="16.5" customHeight="1">
      <c r="A116" s="34"/>
      <c r="B116" s="35"/>
      <c r="C116" s="171" t="s">
        <v>185</v>
      </c>
      <c r="D116" s="171" t="s">
        <v>123</v>
      </c>
      <c r="E116" s="172" t="s">
        <v>188</v>
      </c>
      <c r="F116" s="173" t="s">
        <v>189</v>
      </c>
      <c r="G116" s="174" t="s">
        <v>151</v>
      </c>
      <c r="H116" s="175">
        <v>1926.6569999999999</v>
      </c>
      <c r="I116" s="176"/>
      <c r="J116" s="177">
        <f>ROUND(I116*H116,2)</f>
        <v>0</v>
      </c>
      <c r="K116" s="173" t="s">
        <v>127</v>
      </c>
      <c r="L116" s="40"/>
      <c r="M116" s="178" t="s">
        <v>19</v>
      </c>
      <c r="N116" s="179" t="s">
        <v>40</v>
      </c>
      <c r="O116" s="80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2" t="s">
        <v>128</v>
      </c>
      <c r="AT116" s="182" t="s">
        <v>123</v>
      </c>
      <c r="AU116" s="182" t="s">
        <v>69</v>
      </c>
      <c r="AY116" s="13" t="s">
        <v>129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3" t="s">
        <v>76</v>
      </c>
      <c r="BK116" s="183">
        <f>ROUND(I116*H116,2)</f>
        <v>0</v>
      </c>
      <c r="BL116" s="13" t="s">
        <v>128</v>
      </c>
      <c r="BM116" s="182" t="s">
        <v>186</v>
      </c>
    </row>
    <row r="117" s="2" customFormat="1">
      <c r="A117" s="34"/>
      <c r="B117" s="35"/>
      <c r="C117" s="36"/>
      <c r="D117" s="184" t="s">
        <v>130</v>
      </c>
      <c r="E117" s="36"/>
      <c r="F117" s="185" t="s">
        <v>189</v>
      </c>
      <c r="G117" s="36"/>
      <c r="H117" s="36"/>
      <c r="I117" s="186"/>
      <c r="J117" s="36"/>
      <c r="K117" s="36"/>
      <c r="L117" s="40"/>
      <c r="M117" s="187"/>
      <c r="N117" s="188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130</v>
      </c>
      <c r="AU117" s="13" t="s">
        <v>69</v>
      </c>
    </row>
    <row r="118" s="2" customFormat="1">
      <c r="A118" s="34"/>
      <c r="B118" s="35"/>
      <c r="C118" s="36"/>
      <c r="D118" s="184" t="s">
        <v>131</v>
      </c>
      <c r="E118" s="36"/>
      <c r="F118" s="189" t="s">
        <v>191</v>
      </c>
      <c r="G118" s="36"/>
      <c r="H118" s="36"/>
      <c r="I118" s="186"/>
      <c r="J118" s="36"/>
      <c r="K118" s="36"/>
      <c r="L118" s="40"/>
      <c r="M118" s="187"/>
      <c r="N118" s="188"/>
      <c r="O118" s="80"/>
      <c r="P118" s="80"/>
      <c r="Q118" s="80"/>
      <c r="R118" s="80"/>
      <c r="S118" s="80"/>
      <c r="T118" s="81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131</v>
      </c>
      <c r="AU118" s="13" t="s">
        <v>69</v>
      </c>
    </row>
    <row r="119" s="2" customFormat="1" ht="16.5" customHeight="1">
      <c r="A119" s="34"/>
      <c r="B119" s="35"/>
      <c r="C119" s="171" t="s">
        <v>161</v>
      </c>
      <c r="D119" s="171" t="s">
        <v>123</v>
      </c>
      <c r="E119" s="172" t="s">
        <v>192</v>
      </c>
      <c r="F119" s="173" t="s">
        <v>193</v>
      </c>
      <c r="G119" s="174" t="s">
        <v>140</v>
      </c>
      <c r="H119" s="175">
        <v>0.72499999999999998</v>
      </c>
      <c r="I119" s="176"/>
      <c r="J119" s="177">
        <f>ROUND(I119*H119,2)</f>
        <v>0</v>
      </c>
      <c r="K119" s="173" t="s">
        <v>127</v>
      </c>
      <c r="L119" s="40"/>
      <c r="M119" s="178" t="s">
        <v>19</v>
      </c>
      <c r="N119" s="179" t="s">
        <v>40</v>
      </c>
      <c r="O119" s="80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2" t="s">
        <v>128</v>
      </c>
      <c r="AT119" s="182" t="s">
        <v>123</v>
      </c>
      <c r="AU119" s="182" t="s">
        <v>69</v>
      </c>
      <c r="AY119" s="13" t="s">
        <v>129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3" t="s">
        <v>76</v>
      </c>
      <c r="BK119" s="183">
        <f>ROUND(I119*H119,2)</f>
        <v>0</v>
      </c>
      <c r="BL119" s="13" t="s">
        <v>128</v>
      </c>
      <c r="BM119" s="182" t="s">
        <v>190</v>
      </c>
    </row>
    <row r="120" s="2" customFormat="1">
      <c r="A120" s="34"/>
      <c r="B120" s="35"/>
      <c r="C120" s="36"/>
      <c r="D120" s="184" t="s">
        <v>130</v>
      </c>
      <c r="E120" s="36"/>
      <c r="F120" s="185" t="s">
        <v>193</v>
      </c>
      <c r="G120" s="36"/>
      <c r="H120" s="36"/>
      <c r="I120" s="186"/>
      <c r="J120" s="36"/>
      <c r="K120" s="36"/>
      <c r="L120" s="40"/>
      <c r="M120" s="187"/>
      <c r="N120" s="188"/>
      <c r="O120" s="80"/>
      <c r="P120" s="80"/>
      <c r="Q120" s="80"/>
      <c r="R120" s="80"/>
      <c r="S120" s="80"/>
      <c r="T120" s="81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130</v>
      </c>
      <c r="AU120" s="13" t="s">
        <v>69</v>
      </c>
    </row>
    <row r="121" s="2" customFormat="1">
      <c r="A121" s="34"/>
      <c r="B121" s="35"/>
      <c r="C121" s="36"/>
      <c r="D121" s="184" t="s">
        <v>131</v>
      </c>
      <c r="E121" s="36"/>
      <c r="F121" s="189" t="s">
        <v>388</v>
      </c>
      <c r="G121" s="36"/>
      <c r="H121" s="36"/>
      <c r="I121" s="186"/>
      <c r="J121" s="36"/>
      <c r="K121" s="36"/>
      <c r="L121" s="40"/>
      <c r="M121" s="187"/>
      <c r="N121" s="188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131</v>
      </c>
      <c r="AU121" s="13" t="s">
        <v>69</v>
      </c>
    </row>
    <row r="122" s="2" customFormat="1" ht="16.5" customHeight="1">
      <c r="A122" s="34"/>
      <c r="B122" s="35"/>
      <c r="C122" s="171" t="s">
        <v>8</v>
      </c>
      <c r="D122" s="171" t="s">
        <v>123</v>
      </c>
      <c r="E122" s="172" t="s">
        <v>195</v>
      </c>
      <c r="F122" s="173" t="s">
        <v>196</v>
      </c>
      <c r="G122" s="174" t="s">
        <v>197</v>
      </c>
      <c r="H122" s="175">
        <v>739.5</v>
      </c>
      <c r="I122" s="176"/>
      <c r="J122" s="177">
        <f>ROUND(I122*H122,2)</f>
        <v>0</v>
      </c>
      <c r="K122" s="173" t="s">
        <v>127</v>
      </c>
      <c r="L122" s="40"/>
      <c r="M122" s="178" t="s">
        <v>19</v>
      </c>
      <c r="N122" s="179" t="s">
        <v>40</v>
      </c>
      <c r="O122" s="80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2" t="s">
        <v>128</v>
      </c>
      <c r="AT122" s="182" t="s">
        <v>123</v>
      </c>
      <c r="AU122" s="182" t="s">
        <v>69</v>
      </c>
      <c r="AY122" s="13" t="s">
        <v>129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3" t="s">
        <v>76</v>
      </c>
      <c r="BK122" s="183">
        <f>ROUND(I122*H122,2)</f>
        <v>0</v>
      </c>
      <c r="BL122" s="13" t="s">
        <v>128</v>
      </c>
      <c r="BM122" s="182" t="s">
        <v>194</v>
      </c>
    </row>
    <row r="123" s="2" customFormat="1">
      <c r="A123" s="34"/>
      <c r="B123" s="35"/>
      <c r="C123" s="36"/>
      <c r="D123" s="184" t="s">
        <v>130</v>
      </c>
      <c r="E123" s="36"/>
      <c r="F123" s="185" t="s">
        <v>196</v>
      </c>
      <c r="G123" s="36"/>
      <c r="H123" s="36"/>
      <c r="I123" s="186"/>
      <c r="J123" s="36"/>
      <c r="K123" s="36"/>
      <c r="L123" s="40"/>
      <c r="M123" s="187"/>
      <c r="N123" s="188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130</v>
      </c>
      <c r="AU123" s="13" t="s">
        <v>69</v>
      </c>
    </row>
    <row r="124" s="2" customFormat="1">
      <c r="A124" s="34"/>
      <c r="B124" s="35"/>
      <c r="C124" s="36"/>
      <c r="D124" s="184" t="s">
        <v>131</v>
      </c>
      <c r="E124" s="36"/>
      <c r="F124" s="189" t="s">
        <v>397</v>
      </c>
      <c r="G124" s="36"/>
      <c r="H124" s="36"/>
      <c r="I124" s="186"/>
      <c r="J124" s="36"/>
      <c r="K124" s="36"/>
      <c r="L124" s="40"/>
      <c r="M124" s="187"/>
      <c r="N124" s="188"/>
      <c r="O124" s="80"/>
      <c r="P124" s="80"/>
      <c r="Q124" s="80"/>
      <c r="R124" s="80"/>
      <c r="S124" s="80"/>
      <c r="T124" s="81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131</v>
      </c>
      <c r="AU124" s="13" t="s">
        <v>69</v>
      </c>
    </row>
    <row r="125" s="2" customFormat="1" ht="16.5" customHeight="1">
      <c r="A125" s="34"/>
      <c r="B125" s="35"/>
      <c r="C125" s="171" t="s">
        <v>165</v>
      </c>
      <c r="D125" s="171" t="s">
        <v>123</v>
      </c>
      <c r="E125" s="172" t="s">
        <v>201</v>
      </c>
      <c r="F125" s="173" t="s">
        <v>202</v>
      </c>
      <c r="G125" s="174" t="s">
        <v>197</v>
      </c>
      <c r="H125" s="175">
        <v>106.03100000000001</v>
      </c>
      <c r="I125" s="176"/>
      <c r="J125" s="177">
        <f>ROUND(I125*H125,2)</f>
        <v>0</v>
      </c>
      <c r="K125" s="173" t="s">
        <v>127</v>
      </c>
      <c r="L125" s="40"/>
      <c r="M125" s="178" t="s">
        <v>19</v>
      </c>
      <c r="N125" s="179" t="s">
        <v>40</v>
      </c>
      <c r="O125" s="80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2" t="s">
        <v>128</v>
      </c>
      <c r="AT125" s="182" t="s">
        <v>123</v>
      </c>
      <c r="AU125" s="182" t="s">
        <v>69</v>
      </c>
      <c r="AY125" s="13" t="s">
        <v>129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3" t="s">
        <v>76</v>
      </c>
      <c r="BK125" s="183">
        <f>ROUND(I125*H125,2)</f>
        <v>0</v>
      </c>
      <c r="BL125" s="13" t="s">
        <v>128</v>
      </c>
      <c r="BM125" s="182" t="s">
        <v>198</v>
      </c>
    </row>
    <row r="126" s="2" customFormat="1">
      <c r="A126" s="34"/>
      <c r="B126" s="35"/>
      <c r="C126" s="36"/>
      <c r="D126" s="184" t="s">
        <v>130</v>
      </c>
      <c r="E126" s="36"/>
      <c r="F126" s="185" t="s">
        <v>202</v>
      </c>
      <c r="G126" s="36"/>
      <c r="H126" s="36"/>
      <c r="I126" s="186"/>
      <c r="J126" s="36"/>
      <c r="K126" s="36"/>
      <c r="L126" s="40"/>
      <c r="M126" s="187"/>
      <c r="N126" s="188"/>
      <c r="O126" s="80"/>
      <c r="P126" s="80"/>
      <c r="Q126" s="80"/>
      <c r="R126" s="80"/>
      <c r="S126" s="80"/>
      <c r="T126" s="81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130</v>
      </c>
      <c r="AU126" s="13" t="s">
        <v>69</v>
      </c>
    </row>
    <row r="127" s="2" customFormat="1">
      <c r="A127" s="34"/>
      <c r="B127" s="35"/>
      <c r="C127" s="36"/>
      <c r="D127" s="184" t="s">
        <v>131</v>
      </c>
      <c r="E127" s="36"/>
      <c r="F127" s="189" t="s">
        <v>398</v>
      </c>
      <c r="G127" s="36"/>
      <c r="H127" s="36"/>
      <c r="I127" s="186"/>
      <c r="J127" s="36"/>
      <c r="K127" s="36"/>
      <c r="L127" s="40"/>
      <c r="M127" s="187"/>
      <c r="N127" s="188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131</v>
      </c>
      <c r="AU127" s="13" t="s">
        <v>69</v>
      </c>
    </row>
    <row r="128" s="2" customFormat="1" ht="16.5" customHeight="1">
      <c r="A128" s="34"/>
      <c r="B128" s="35"/>
      <c r="C128" s="190" t="s">
        <v>200</v>
      </c>
      <c r="D128" s="190" t="s">
        <v>205</v>
      </c>
      <c r="E128" s="191" t="s">
        <v>206</v>
      </c>
      <c r="F128" s="192" t="s">
        <v>207</v>
      </c>
      <c r="G128" s="193" t="s">
        <v>151</v>
      </c>
      <c r="H128" s="194">
        <v>1504.883</v>
      </c>
      <c r="I128" s="195"/>
      <c r="J128" s="196">
        <f>ROUND(I128*H128,2)</f>
        <v>0</v>
      </c>
      <c r="K128" s="192" t="s">
        <v>127</v>
      </c>
      <c r="L128" s="197"/>
      <c r="M128" s="198" t="s">
        <v>19</v>
      </c>
      <c r="N128" s="199" t="s">
        <v>40</v>
      </c>
      <c r="O128" s="80"/>
      <c r="P128" s="180">
        <f>O128*H128</f>
        <v>0</v>
      </c>
      <c r="Q128" s="180">
        <v>1</v>
      </c>
      <c r="R128" s="180">
        <f>Q128*H128</f>
        <v>1504.883</v>
      </c>
      <c r="S128" s="180">
        <v>0</v>
      </c>
      <c r="T128" s="18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146</v>
      </c>
      <c r="AT128" s="182" t="s">
        <v>205</v>
      </c>
      <c r="AU128" s="182" t="s">
        <v>69</v>
      </c>
      <c r="AY128" s="13" t="s">
        <v>129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3" t="s">
        <v>76</v>
      </c>
      <c r="BK128" s="183">
        <f>ROUND(I128*H128,2)</f>
        <v>0</v>
      </c>
      <c r="BL128" s="13" t="s">
        <v>128</v>
      </c>
      <c r="BM128" s="182" t="s">
        <v>203</v>
      </c>
    </row>
    <row r="129" s="2" customFormat="1">
      <c r="A129" s="34"/>
      <c r="B129" s="35"/>
      <c r="C129" s="36"/>
      <c r="D129" s="184" t="s">
        <v>130</v>
      </c>
      <c r="E129" s="36"/>
      <c r="F129" s="185" t="s">
        <v>207</v>
      </c>
      <c r="G129" s="36"/>
      <c r="H129" s="36"/>
      <c r="I129" s="186"/>
      <c r="J129" s="36"/>
      <c r="K129" s="36"/>
      <c r="L129" s="40"/>
      <c r="M129" s="187"/>
      <c r="N129" s="188"/>
      <c r="O129" s="80"/>
      <c r="P129" s="80"/>
      <c r="Q129" s="80"/>
      <c r="R129" s="80"/>
      <c r="S129" s="80"/>
      <c r="T129" s="81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130</v>
      </c>
      <c r="AU129" s="13" t="s">
        <v>69</v>
      </c>
    </row>
    <row r="130" s="2" customFormat="1">
      <c r="A130" s="34"/>
      <c r="B130" s="35"/>
      <c r="C130" s="36"/>
      <c r="D130" s="184" t="s">
        <v>131</v>
      </c>
      <c r="E130" s="36"/>
      <c r="F130" s="189" t="s">
        <v>399</v>
      </c>
      <c r="G130" s="36"/>
      <c r="H130" s="36"/>
      <c r="I130" s="186"/>
      <c r="J130" s="36"/>
      <c r="K130" s="36"/>
      <c r="L130" s="40"/>
      <c r="M130" s="187"/>
      <c r="N130" s="188"/>
      <c r="O130" s="80"/>
      <c r="P130" s="80"/>
      <c r="Q130" s="80"/>
      <c r="R130" s="80"/>
      <c r="S130" s="80"/>
      <c r="T130" s="81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131</v>
      </c>
      <c r="AU130" s="13" t="s">
        <v>69</v>
      </c>
    </row>
    <row r="131" s="2" customFormat="1" ht="16.5" customHeight="1">
      <c r="A131" s="34"/>
      <c r="B131" s="35"/>
      <c r="C131" s="190" t="s">
        <v>170</v>
      </c>
      <c r="D131" s="190" t="s">
        <v>205</v>
      </c>
      <c r="E131" s="191" t="s">
        <v>211</v>
      </c>
      <c r="F131" s="192" t="s">
        <v>212</v>
      </c>
      <c r="G131" s="193" t="s">
        <v>151</v>
      </c>
      <c r="H131" s="194">
        <v>196.15799999999999</v>
      </c>
      <c r="I131" s="195"/>
      <c r="J131" s="196">
        <f>ROUND(I131*H131,2)</f>
        <v>0</v>
      </c>
      <c r="K131" s="192" t="s">
        <v>127</v>
      </c>
      <c r="L131" s="197"/>
      <c r="M131" s="198" t="s">
        <v>19</v>
      </c>
      <c r="N131" s="199" t="s">
        <v>40</v>
      </c>
      <c r="O131" s="80"/>
      <c r="P131" s="180">
        <f>O131*H131</f>
        <v>0</v>
      </c>
      <c r="Q131" s="180">
        <v>1</v>
      </c>
      <c r="R131" s="180">
        <f>Q131*H131</f>
        <v>196.15799999999999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146</v>
      </c>
      <c r="AT131" s="182" t="s">
        <v>205</v>
      </c>
      <c r="AU131" s="182" t="s">
        <v>69</v>
      </c>
      <c r="AY131" s="13" t="s">
        <v>129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3" t="s">
        <v>76</v>
      </c>
      <c r="BK131" s="183">
        <f>ROUND(I131*H131,2)</f>
        <v>0</v>
      </c>
      <c r="BL131" s="13" t="s">
        <v>128</v>
      </c>
      <c r="BM131" s="182" t="s">
        <v>208</v>
      </c>
    </row>
    <row r="132" s="2" customFormat="1">
      <c r="A132" s="34"/>
      <c r="B132" s="35"/>
      <c r="C132" s="36"/>
      <c r="D132" s="184" t="s">
        <v>130</v>
      </c>
      <c r="E132" s="36"/>
      <c r="F132" s="185" t="s">
        <v>212</v>
      </c>
      <c r="G132" s="36"/>
      <c r="H132" s="36"/>
      <c r="I132" s="186"/>
      <c r="J132" s="36"/>
      <c r="K132" s="36"/>
      <c r="L132" s="40"/>
      <c r="M132" s="187"/>
      <c r="N132" s="188"/>
      <c r="O132" s="80"/>
      <c r="P132" s="80"/>
      <c r="Q132" s="80"/>
      <c r="R132" s="80"/>
      <c r="S132" s="80"/>
      <c r="T132" s="81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130</v>
      </c>
      <c r="AU132" s="13" t="s">
        <v>69</v>
      </c>
    </row>
    <row r="133" s="2" customFormat="1">
      <c r="A133" s="34"/>
      <c r="B133" s="35"/>
      <c r="C133" s="36"/>
      <c r="D133" s="184" t="s">
        <v>131</v>
      </c>
      <c r="E133" s="36"/>
      <c r="F133" s="189" t="s">
        <v>400</v>
      </c>
      <c r="G133" s="36"/>
      <c r="H133" s="36"/>
      <c r="I133" s="186"/>
      <c r="J133" s="36"/>
      <c r="K133" s="36"/>
      <c r="L133" s="40"/>
      <c r="M133" s="187"/>
      <c r="N133" s="188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131</v>
      </c>
      <c r="AU133" s="13" t="s">
        <v>69</v>
      </c>
    </row>
    <row r="134" s="2" customFormat="1" ht="33" customHeight="1">
      <c r="A134" s="34"/>
      <c r="B134" s="35"/>
      <c r="C134" s="171" t="s">
        <v>210</v>
      </c>
      <c r="D134" s="171" t="s">
        <v>123</v>
      </c>
      <c r="E134" s="172" t="s">
        <v>215</v>
      </c>
      <c r="F134" s="173" t="s">
        <v>216</v>
      </c>
      <c r="G134" s="174" t="s">
        <v>151</v>
      </c>
      <c r="H134" s="175">
        <v>1701.04</v>
      </c>
      <c r="I134" s="176"/>
      <c r="J134" s="177">
        <f>ROUND(I134*H134,2)</f>
        <v>0</v>
      </c>
      <c r="K134" s="173" t="s">
        <v>127</v>
      </c>
      <c r="L134" s="40"/>
      <c r="M134" s="178" t="s">
        <v>19</v>
      </c>
      <c r="N134" s="179" t="s">
        <v>40</v>
      </c>
      <c r="O134" s="80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128</v>
      </c>
      <c r="AT134" s="182" t="s">
        <v>123</v>
      </c>
      <c r="AU134" s="182" t="s">
        <v>69</v>
      </c>
      <c r="AY134" s="13" t="s">
        <v>129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3" t="s">
        <v>76</v>
      </c>
      <c r="BK134" s="183">
        <f>ROUND(I134*H134,2)</f>
        <v>0</v>
      </c>
      <c r="BL134" s="13" t="s">
        <v>128</v>
      </c>
      <c r="BM134" s="182" t="s">
        <v>213</v>
      </c>
    </row>
    <row r="135" s="2" customFormat="1">
      <c r="A135" s="34"/>
      <c r="B135" s="35"/>
      <c r="C135" s="36"/>
      <c r="D135" s="184" t="s">
        <v>130</v>
      </c>
      <c r="E135" s="36"/>
      <c r="F135" s="185" t="s">
        <v>216</v>
      </c>
      <c r="G135" s="36"/>
      <c r="H135" s="36"/>
      <c r="I135" s="186"/>
      <c r="J135" s="36"/>
      <c r="K135" s="36"/>
      <c r="L135" s="40"/>
      <c r="M135" s="187"/>
      <c r="N135" s="188"/>
      <c r="O135" s="80"/>
      <c r="P135" s="80"/>
      <c r="Q135" s="80"/>
      <c r="R135" s="80"/>
      <c r="S135" s="80"/>
      <c r="T135" s="8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130</v>
      </c>
      <c r="AU135" s="13" t="s">
        <v>69</v>
      </c>
    </row>
    <row r="136" s="2" customFormat="1">
      <c r="A136" s="34"/>
      <c r="B136" s="35"/>
      <c r="C136" s="36"/>
      <c r="D136" s="184" t="s">
        <v>131</v>
      </c>
      <c r="E136" s="36"/>
      <c r="F136" s="189" t="s">
        <v>218</v>
      </c>
      <c r="G136" s="36"/>
      <c r="H136" s="36"/>
      <c r="I136" s="186"/>
      <c r="J136" s="36"/>
      <c r="K136" s="36"/>
      <c r="L136" s="40"/>
      <c r="M136" s="187"/>
      <c r="N136" s="188"/>
      <c r="O136" s="80"/>
      <c r="P136" s="80"/>
      <c r="Q136" s="80"/>
      <c r="R136" s="80"/>
      <c r="S136" s="80"/>
      <c r="T136" s="81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131</v>
      </c>
      <c r="AU136" s="13" t="s">
        <v>69</v>
      </c>
    </row>
    <row r="137" s="2" customFormat="1" ht="16.5" customHeight="1">
      <c r="A137" s="34"/>
      <c r="B137" s="35"/>
      <c r="C137" s="171" t="s">
        <v>174</v>
      </c>
      <c r="D137" s="171" t="s">
        <v>123</v>
      </c>
      <c r="E137" s="172" t="s">
        <v>219</v>
      </c>
      <c r="F137" s="173" t="s">
        <v>220</v>
      </c>
      <c r="G137" s="174" t="s">
        <v>221</v>
      </c>
      <c r="H137" s="175">
        <v>7</v>
      </c>
      <c r="I137" s="176"/>
      <c r="J137" s="177">
        <f>ROUND(I137*H137,2)</f>
        <v>0</v>
      </c>
      <c r="K137" s="173" t="s">
        <v>127</v>
      </c>
      <c r="L137" s="40"/>
      <c r="M137" s="178" t="s">
        <v>19</v>
      </c>
      <c r="N137" s="179" t="s">
        <v>40</v>
      </c>
      <c r="O137" s="80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2" t="s">
        <v>128</v>
      </c>
      <c r="AT137" s="182" t="s">
        <v>123</v>
      </c>
      <c r="AU137" s="182" t="s">
        <v>69</v>
      </c>
      <c r="AY137" s="13" t="s">
        <v>129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3" t="s">
        <v>76</v>
      </c>
      <c r="BK137" s="183">
        <f>ROUND(I137*H137,2)</f>
        <v>0</v>
      </c>
      <c r="BL137" s="13" t="s">
        <v>128</v>
      </c>
      <c r="BM137" s="182" t="s">
        <v>217</v>
      </c>
    </row>
    <row r="138" s="2" customFormat="1">
      <c r="A138" s="34"/>
      <c r="B138" s="35"/>
      <c r="C138" s="36"/>
      <c r="D138" s="184" t="s">
        <v>130</v>
      </c>
      <c r="E138" s="36"/>
      <c r="F138" s="185" t="s">
        <v>220</v>
      </c>
      <c r="G138" s="36"/>
      <c r="H138" s="36"/>
      <c r="I138" s="186"/>
      <c r="J138" s="36"/>
      <c r="K138" s="36"/>
      <c r="L138" s="40"/>
      <c r="M138" s="187"/>
      <c r="N138" s="188"/>
      <c r="O138" s="80"/>
      <c r="P138" s="80"/>
      <c r="Q138" s="80"/>
      <c r="R138" s="80"/>
      <c r="S138" s="80"/>
      <c r="T138" s="8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130</v>
      </c>
      <c r="AU138" s="13" t="s">
        <v>69</v>
      </c>
    </row>
    <row r="139" s="2" customFormat="1">
      <c r="A139" s="34"/>
      <c r="B139" s="35"/>
      <c r="C139" s="36"/>
      <c r="D139" s="184" t="s">
        <v>131</v>
      </c>
      <c r="E139" s="36"/>
      <c r="F139" s="189" t="s">
        <v>342</v>
      </c>
      <c r="G139" s="36"/>
      <c r="H139" s="36"/>
      <c r="I139" s="186"/>
      <c r="J139" s="36"/>
      <c r="K139" s="36"/>
      <c r="L139" s="40"/>
      <c r="M139" s="187"/>
      <c r="N139" s="188"/>
      <c r="O139" s="80"/>
      <c r="P139" s="80"/>
      <c r="Q139" s="80"/>
      <c r="R139" s="80"/>
      <c r="S139" s="80"/>
      <c r="T139" s="81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131</v>
      </c>
      <c r="AU139" s="13" t="s">
        <v>69</v>
      </c>
    </row>
    <row r="140" s="2" customFormat="1" ht="16.5" customHeight="1">
      <c r="A140" s="34"/>
      <c r="B140" s="35"/>
      <c r="C140" s="171" t="s">
        <v>7</v>
      </c>
      <c r="D140" s="171" t="s">
        <v>123</v>
      </c>
      <c r="E140" s="172" t="s">
        <v>224</v>
      </c>
      <c r="F140" s="173" t="s">
        <v>225</v>
      </c>
      <c r="G140" s="174" t="s">
        <v>226</v>
      </c>
      <c r="H140" s="175">
        <v>64</v>
      </c>
      <c r="I140" s="176"/>
      <c r="J140" s="177">
        <f>ROUND(I140*H140,2)</f>
        <v>0</v>
      </c>
      <c r="K140" s="173" t="s">
        <v>127</v>
      </c>
      <c r="L140" s="40"/>
      <c r="M140" s="178" t="s">
        <v>19</v>
      </c>
      <c r="N140" s="179" t="s">
        <v>40</v>
      </c>
      <c r="O140" s="80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128</v>
      </c>
      <c r="AT140" s="182" t="s">
        <v>123</v>
      </c>
      <c r="AU140" s="182" t="s">
        <v>69</v>
      </c>
      <c r="AY140" s="13" t="s">
        <v>129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3" t="s">
        <v>76</v>
      </c>
      <c r="BK140" s="183">
        <f>ROUND(I140*H140,2)</f>
        <v>0</v>
      </c>
      <c r="BL140" s="13" t="s">
        <v>128</v>
      </c>
      <c r="BM140" s="182" t="s">
        <v>222</v>
      </c>
    </row>
    <row r="141" s="2" customFormat="1">
      <c r="A141" s="34"/>
      <c r="B141" s="35"/>
      <c r="C141" s="36"/>
      <c r="D141" s="184" t="s">
        <v>130</v>
      </c>
      <c r="E141" s="36"/>
      <c r="F141" s="185" t="s">
        <v>225</v>
      </c>
      <c r="G141" s="36"/>
      <c r="H141" s="36"/>
      <c r="I141" s="186"/>
      <c r="J141" s="36"/>
      <c r="K141" s="36"/>
      <c r="L141" s="40"/>
      <c r="M141" s="187"/>
      <c r="N141" s="188"/>
      <c r="O141" s="80"/>
      <c r="P141" s="80"/>
      <c r="Q141" s="80"/>
      <c r="R141" s="80"/>
      <c r="S141" s="80"/>
      <c r="T141" s="8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130</v>
      </c>
      <c r="AU141" s="13" t="s">
        <v>69</v>
      </c>
    </row>
    <row r="142" s="2" customFormat="1">
      <c r="A142" s="34"/>
      <c r="B142" s="35"/>
      <c r="C142" s="36"/>
      <c r="D142" s="184" t="s">
        <v>131</v>
      </c>
      <c r="E142" s="36"/>
      <c r="F142" s="189" t="s">
        <v>401</v>
      </c>
      <c r="G142" s="36"/>
      <c r="H142" s="36"/>
      <c r="I142" s="186"/>
      <c r="J142" s="36"/>
      <c r="K142" s="36"/>
      <c r="L142" s="40"/>
      <c r="M142" s="187"/>
      <c r="N142" s="188"/>
      <c r="O142" s="80"/>
      <c r="P142" s="80"/>
      <c r="Q142" s="80"/>
      <c r="R142" s="80"/>
      <c r="S142" s="80"/>
      <c r="T142" s="81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131</v>
      </c>
      <c r="AU142" s="13" t="s">
        <v>69</v>
      </c>
    </row>
    <row r="143" s="2" customFormat="1" ht="16.5" customHeight="1">
      <c r="A143" s="34"/>
      <c r="B143" s="35"/>
      <c r="C143" s="171" t="s">
        <v>179</v>
      </c>
      <c r="D143" s="171" t="s">
        <v>123</v>
      </c>
      <c r="E143" s="172" t="s">
        <v>230</v>
      </c>
      <c r="F143" s="173" t="s">
        <v>231</v>
      </c>
      <c r="G143" s="174" t="s">
        <v>226</v>
      </c>
      <c r="H143" s="175">
        <v>4</v>
      </c>
      <c r="I143" s="176"/>
      <c r="J143" s="177">
        <f>ROUND(I143*H143,2)</f>
        <v>0</v>
      </c>
      <c r="K143" s="173" t="s">
        <v>127</v>
      </c>
      <c r="L143" s="40"/>
      <c r="M143" s="178" t="s">
        <v>19</v>
      </c>
      <c r="N143" s="179" t="s">
        <v>40</v>
      </c>
      <c r="O143" s="80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2" t="s">
        <v>128</v>
      </c>
      <c r="AT143" s="182" t="s">
        <v>123</v>
      </c>
      <c r="AU143" s="182" t="s">
        <v>69</v>
      </c>
      <c r="AY143" s="13" t="s">
        <v>129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3" t="s">
        <v>76</v>
      </c>
      <c r="BK143" s="183">
        <f>ROUND(I143*H143,2)</f>
        <v>0</v>
      </c>
      <c r="BL143" s="13" t="s">
        <v>128</v>
      </c>
      <c r="BM143" s="182" t="s">
        <v>227</v>
      </c>
    </row>
    <row r="144" s="2" customFormat="1">
      <c r="A144" s="34"/>
      <c r="B144" s="35"/>
      <c r="C144" s="36"/>
      <c r="D144" s="184" t="s">
        <v>130</v>
      </c>
      <c r="E144" s="36"/>
      <c r="F144" s="185" t="s">
        <v>231</v>
      </c>
      <c r="G144" s="36"/>
      <c r="H144" s="36"/>
      <c r="I144" s="186"/>
      <c r="J144" s="36"/>
      <c r="K144" s="36"/>
      <c r="L144" s="40"/>
      <c r="M144" s="187"/>
      <c r="N144" s="188"/>
      <c r="O144" s="80"/>
      <c r="P144" s="80"/>
      <c r="Q144" s="80"/>
      <c r="R144" s="80"/>
      <c r="S144" s="80"/>
      <c r="T144" s="81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130</v>
      </c>
      <c r="AU144" s="13" t="s">
        <v>69</v>
      </c>
    </row>
    <row r="145" s="2" customFormat="1">
      <c r="A145" s="34"/>
      <c r="B145" s="35"/>
      <c r="C145" s="36"/>
      <c r="D145" s="184" t="s">
        <v>131</v>
      </c>
      <c r="E145" s="36"/>
      <c r="F145" s="189" t="s">
        <v>233</v>
      </c>
      <c r="G145" s="36"/>
      <c r="H145" s="36"/>
      <c r="I145" s="186"/>
      <c r="J145" s="36"/>
      <c r="K145" s="36"/>
      <c r="L145" s="40"/>
      <c r="M145" s="187"/>
      <c r="N145" s="188"/>
      <c r="O145" s="80"/>
      <c r="P145" s="80"/>
      <c r="Q145" s="80"/>
      <c r="R145" s="80"/>
      <c r="S145" s="80"/>
      <c r="T145" s="81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131</v>
      </c>
      <c r="AU145" s="13" t="s">
        <v>69</v>
      </c>
    </row>
    <row r="146" s="2" customFormat="1" ht="16.5" customHeight="1">
      <c r="A146" s="34"/>
      <c r="B146" s="35"/>
      <c r="C146" s="171" t="s">
        <v>229</v>
      </c>
      <c r="D146" s="171" t="s">
        <v>123</v>
      </c>
      <c r="E146" s="172" t="s">
        <v>234</v>
      </c>
      <c r="F146" s="173" t="s">
        <v>235</v>
      </c>
      <c r="G146" s="174" t="s">
        <v>19</v>
      </c>
      <c r="H146" s="175">
        <v>68</v>
      </c>
      <c r="I146" s="176"/>
      <c r="J146" s="177">
        <f>ROUND(I146*H146,2)</f>
        <v>0</v>
      </c>
      <c r="K146" s="173" t="s">
        <v>127</v>
      </c>
      <c r="L146" s="40"/>
      <c r="M146" s="178" t="s">
        <v>19</v>
      </c>
      <c r="N146" s="179" t="s">
        <v>40</v>
      </c>
      <c r="O146" s="80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2" t="s">
        <v>128</v>
      </c>
      <c r="AT146" s="182" t="s">
        <v>123</v>
      </c>
      <c r="AU146" s="182" t="s">
        <v>69</v>
      </c>
      <c r="AY146" s="13" t="s">
        <v>129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3" t="s">
        <v>76</v>
      </c>
      <c r="BK146" s="183">
        <f>ROUND(I146*H146,2)</f>
        <v>0</v>
      </c>
      <c r="BL146" s="13" t="s">
        <v>128</v>
      </c>
      <c r="BM146" s="182" t="s">
        <v>232</v>
      </c>
    </row>
    <row r="147" s="2" customFormat="1">
      <c r="A147" s="34"/>
      <c r="B147" s="35"/>
      <c r="C147" s="36"/>
      <c r="D147" s="184" t="s">
        <v>130</v>
      </c>
      <c r="E147" s="36"/>
      <c r="F147" s="185" t="s">
        <v>235</v>
      </c>
      <c r="G147" s="36"/>
      <c r="H147" s="36"/>
      <c r="I147" s="186"/>
      <c r="J147" s="36"/>
      <c r="K147" s="36"/>
      <c r="L147" s="40"/>
      <c r="M147" s="187"/>
      <c r="N147" s="188"/>
      <c r="O147" s="80"/>
      <c r="P147" s="80"/>
      <c r="Q147" s="80"/>
      <c r="R147" s="80"/>
      <c r="S147" s="80"/>
      <c r="T147" s="8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130</v>
      </c>
      <c r="AU147" s="13" t="s">
        <v>69</v>
      </c>
    </row>
    <row r="148" s="2" customFormat="1">
      <c r="A148" s="34"/>
      <c r="B148" s="35"/>
      <c r="C148" s="36"/>
      <c r="D148" s="184" t="s">
        <v>131</v>
      </c>
      <c r="E148" s="36"/>
      <c r="F148" s="189" t="s">
        <v>344</v>
      </c>
      <c r="G148" s="36"/>
      <c r="H148" s="36"/>
      <c r="I148" s="186"/>
      <c r="J148" s="36"/>
      <c r="K148" s="36"/>
      <c r="L148" s="40"/>
      <c r="M148" s="187"/>
      <c r="N148" s="188"/>
      <c r="O148" s="80"/>
      <c r="P148" s="80"/>
      <c r="Q148" s="80"/>
      <c r="R148" s="80"/>
      <c r="S148" s="80"/>
      <c r="T148" s="81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131</v>
      </c>
      <c r="AU148" s="13" t="s">
        <v>69</v>
      </c>
    </row>
    <row r="149" s="2" customFormat="1" ht="16.5" customHeight="1">
      <c r="A149" s="34"/>
      <c r="B149" s="35"/>
      <c r="C149" s="171" t="s">
        <v>183</v>
      </c>
      <c r="D149" s="171" t="s">
        <v>123</v>
      </c>
      <c r="E149" s="172" t="s">
        <v>239</v>
      </c>
      <c r="F149" s="173" t="s">
        <v>240</v>
      </c>
      <c r="G149" s="174" t="s">
        <v>226</v>
      </c>
      <c r="H149" s="175">
        <v>4</v>
      </c>
      <c r="I149" s="176"/>
      <c r="J149" s="177">
        <f>ROUND(I149*H149,2)</f>
        <v>0</v>
      </c>
      <c r="K149" s="173" t="s">
        <v>127</v>
      </c>
      <c r="L149" s="40"/>
      <c r="M149" s="178" t="s">
        <v>19</v>
      </c>
      <c r="N149" s="179" t="s">
        <v>40</v>
      </c>
      <c r="O149" s="80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2" t="s">
        <v>128</v>
      </c>
      <c r="AT149" s="182" t="s">
        <v>123</v>
      </c>
      <c r="AU149" s="182" t="s">
        <v>69</v>
      </c>
      <c r="AY149" s="13" t="s">
        <v>129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3" t="s">
        <v>76</v>
      </c>
      <c r="BK149" s="183">
        <f>ROUND(I149*H149,2)</f>
        <v>0</v>
      </c>
      <c r="BL149" s="13" t="s">
        <v>128</v>
      </c>
      <c r="BM149" s="182" t="s">
        <v>236</v>
      </c>
    </row>
    <row r="150" s="2" customFormat="1">
      <c r="A150" s="34"/>
      <c r="B150" s="35"/>
      <c r="C150" s="36"/>
      <c r="D150" s="184" t="s">
        <v>130</v>
      </c>
      <c r="E150" s="36"/>
      <c r="F150" s="185" t="s">
        <v>240</v>
      </c>
      <c r="G150" s="36"/>
      <c r="H150" s="36"/>
      <c r="I150" s="186"/>
      <c r="J150" s="36"/>
      <c r="K150" s="36"/>
      <c r="L150" s="40"/>
      <c r="M150" s="187"/>
      <c r="N150" s="188"/>
      <c r="O150" s="80"/>
      <c r="P150" s="80"/>
      <c r="Q150" s="80"/>
      <c r="R150" s="80"/>
      <c r="S150" s="80"/>
      <c r="T150" s="81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130</v>
      </c>
      <c r="AU150" s="13" t="s">
        <v>69</v>
      </c>
    </row>
    <row r="151" s="2" customFormat="1">
      <c r="A151" s="34"/>
      <c r="B151" s="35"/>
      <c r="C151" s="36"/>
      <c r="D151" s="184" t="s">
        <v>131</v>
      </c>
      <c r="E151" s="36"/>
      <c r="F151" s="189" t="s">
        <v>242</v>
      </c>
      <c r="G151" s="36"/>
      <c r="H151" s="36"/>
      <c r="I151" s="186"/>
      <c r="J151" s="36"/>
      <c r="K151" s="36"/>
      <c r="L151" s="40"/>
      <c r="M151" s="187"/>
      <c r="N151" s="188"/>
      <c r="O151" s="80"/>
      <c r="P151" s="80"/>
      <c r="Q151" s="80"/>
      <c r="R151" s="80"/>
      <c r="S151" s="80"/>
      <c r="T151" s="8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131</v>
      </c>
      <c r="AU151" s="13" t="s">
        <v>69</v>
      </c>
    </row>
    <row r="152" s="2" customFormat="1" ht="21.75" customHeight="1">
      <c r="A152" s="34"/>
      <c r="B152" s="35"/>
      <c r="C152" s="171" t="s">
        <v>238</v>
      </c>
      <c r="D152" s="171" t="s">
        <v>123</v>
      </c>
      <c r="E152" s="172" t="s">
        <v>243</v>
      </c>
      <c r="F152" s="173" t="s">
        <v>244</v>
      </c>
      <c r="G152" s="174" t="s">
        <v>221</v>
      </c>
      <c r="H152" s="175">
        <v>1570</v>
      </c>
      <c r="I152" s="176"/>
      <c r="J152" s="177">
        <f>ROUND(I152*H152,2)</f>
        <v>0</v>
      </c>
      <c r="K152" s="173" t="s">
        <v>127</v>
      </c>
      <c r="L152" s="40"/>
      <c r="M152" s="178" t="s">
        <v>19</v>
      </c>
      <c r="N152" s="179" t="s">
        <v>40</v>
      </c>
      <c r="O152" s="80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2" t="s">
        <v>128</v>
      </c>
      <c r="AT152" s="182" t="s">
        <v>123</v>
      </c>
      <c r="AU152" s="182" t="s">
        <v>69</v>
      </c>
      <c r="AY152" s="13" t="s">
        <v>129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3" t="s">
        <v>76</v>
      </c>
      <c r="BK152" s="183">
        <f>ROUND(I152*H152,2)</f>
        <v>0</v>
      </c>
      <c r="BL152" s="13" t="s">
        <v>128</v>
      </c>
      <c r="BM152" s="182" t="s">
        <v>241</v>
      </c>
    </row>
    <row r="153" s="2" customFormat="1">
      <c r="A153" s="34"/>
      <c r="B153" s="35"/>
      <c r="C153" s="36"/>
      <c r="D153" s="184" t="s">
        <v>130</v>
      </c>
      <c r="E153" s="36"/>
      <c r="F153" s="185" t="s">
        <v>244</v>
      </c>
      <c r="G153" s="36"/>
      <c r="H153" s="36"/>
      <c r="I153" s="186"/>
      <c r="J153" s="36"/>
      <c r="K153" s="36"/>
      <c r="L153" s="40"/>
      <c r="M153" s="187"/>
      <c r="N153" s="188"/>
      <c r="O153" s="80"/>
      <c r="P153" s="80"/>
      <c r="Q153" s="80"/>
      <c r="R153" s="80"/>
      <c r="S153" s="80"/>
      <c r="T153" s="81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130</v>
      </c>
      <c r="AU153" s="13" t="s">
        <v>69</v>
      </c>
    </row>
    <row r="154" s="2" customFormat="1">
      <c r="A154" s="34"/>
      <c r="B154" s="35"/>
      <c r="C154" s="36"/>
      <c r="D154" s="184" t="s">
        <v>131</v>
      </c>
      <c r="E154" s="36"/>
      <c r="F154" s="189" t="s">
        <v>402</v>
      </c>
      <c r="G154" s="36"/>
      <c r="H154" s="36"/>
      <c r="I154" s="186"/>
      <c r="J154" s="36"/>
      <c r="K154" s="36"/>
      <c r="L154" s="40"/>
      <c r="M154" s="187"/>
      <c r="N154" s="188"/>
      <c r="O154" s="80"/>
      <c r="P154" s="80"/>
      <c r="Q154" s="80"/>
      <c r="R154" s="80"/>
      <c r="S154" s="80"/>
      <c r="T154" s="81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131</v>
      </c>
      <c r="AU154" s="13" t="s">
        <v>69</v>
      </c>
    </row>
    <row r="155" s="2" customFormat="1" ht="21.75" customHeight="1">
      <c r="A155" s="34"/>
      <c r="B155" s="35"/>
      <c r="C155" s="171" t="s">
        <v>186</v>
      </c>
      <c r="D155" s="171" t="s">
        <v>123</v>
      </c>
      <c r="E155" s="172" t="s">
        <v>248</v>
      </c>
      <c r="F155" s="173" t="s">
        <v>249</v>
      </c>
      <c r="G155" s="174" t="s">
        <v>221</v>
      </c>
      <c r="H155" s="175">
        <v>1570</v>
      </c>
      <c r="I155" s="176"/>
      <c r="J155" s="177">
        <f>ROUND(I155*H155,2)</f>
        <v>0</v>
      </c>
      <c r="K155" s="173" t="s">
        <v>127</v>
      </c>
      <c r="L155" s="40"/>
      <c r="M155" s="178" t="s">
        <v>19</v>
      </c>
      <c r="N155" s="179" t="s">
        <v>40</v>
      </c>
      <c r="O155" s="80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128</v>
      </c>
      <c r="AT155" s="182" t="s">
        <v>123</v>
      </c>
      <c r="AU155" s="182" t="s">
        <v>69</v>
      </c>
      <c r="AY155" s="13" t="s">
        <v>129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3" t="s">
        <v>76</v>
      </c>
      <c r="BK155" s="183">
        <f>ROUND(I155*H155,2)</f>
        <v>0</v>
      </c>
      <c r="BL155" s="13" t="s">
        <v>128</v>
      </c>
      <c r="BM155" s="182" t="s">
        <v>245</v>
      </c>
    </row>
    <row r="156" s="2" customFormat="1">
      <c r="A156" s="34"/>
      <c r="B156" s="35"/>
      <c r="C156" s="36"/>
      <c r="D156" s="184" t="s">
        <v>130</v>
      </c>
      <c r="E156" s="36"/>
      <c r="F156" s="185" t="s">
        <v>249</v>
      </c>
      <c r="G156" s="36"/>
      <c r="H156" s="36"/>
      <c r="I156" s="186"/>
      <c r="J156" s="36"/>
      <c r="K156" s="36"/>
      <c r="L156" s="40"/>
      <c r="M156" s="187"/>
      <c r="N156" s="188"/>
      <c r="O156" s="80"/>
      <c r="P156" s="80"/>
      <c r="Q156" s="80"/>
      <c r="R156" s="80"/>
      <c r="S156" s="80"/>
      <c r="T156" s="81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130</v>
      </c>
      <c r="AU156" s="13" t="s">
        <v>69</v>
      </c>
    </row>
    <row r="157" s="2" customFormat="1">
      <c r="A157" s="34"/>
      <c r="B157" s="35"/>
      <c r="C157" s="36"/>
      <c r="D157" s="184" t="s">
        <v>131</v>
      </c>
      <c r="E157" s="36"/>
      <c r="F157" s="189" t="s">
        <v>402</v>
      </c>
      <c r="G157" s="36"/>
      <c r="H157" s="36"/>
      <c r="I157" s="186"/>
      <c r="J157" s="36"/>
      <c r="K157" s="36"/>
      <c r="L157" s="40"/>
      <c r="M157" s="187"/>
      <c r="N157" s="188"/>
      <c r="O157" s="80"/>
      <c r="P157" s="80"/>
      <c r="Q157" s="80"/>
      <c r="R157" s="80"/>
      <c r="S157" s="80"/>
      <c r="T157" s="8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131</v>
      </c>
      <c r="AU157" s="13" t="s">
        <v>69</v>
      </c>
    </row>
    <row r="158" s="2" customFormat="1" ht="16.5" customHeight="1">
      <c r="A158" s="34"/>
      <c r="B158" s="35"/>
      <c r="C158" s="171" t="s">
        <v>247</v>
      </c>
      <c r="D158" s="171" t="s">
        <v>123</v>
      </c>
      <c r="E158" s="172" t="s">
        <v>251</v>
      </c>
      <c r="F158" s="173" t="s">
        <v>252</v>
      </c>
      <c r="G158" s="174" t="s">
        <v>140</v>
      </c>
      <c r="H158" s="175">
        <v>0.72499999999999998</v>
      </c>
      <c r="I158" s="176"/>
      <c r="J158" s="177">
        <f>ROUND(I158*H158,2)</f>
        <v>0</v>
      </c>
      <c r="K158" s="173" t="s">
        <v>127</v>
      </c>
      <c r="L158" s="40"/>
      <c r="M158" s="178" t="s">
        <v>19</v>
      </c>
      <c r="N158" s="179" t="s">
        <v>40</v>
      </c>
      <c r="O158" s="80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2" t="s">
        <v>128</v>
      </c>
      <c r="AT158" s="182" t="s">
        <v>123</v>
      </c>
      <c r="AU158" s="182" t="s">
        <v>69</v>
      </c>
      <c r="AY158" s="13" t="s">
        <v>129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3" t="s">
        <v>76</v>
      </c>
      <c r="BK158" s="183">
        <f>ROUND(I158*H158,2)</f>
        <v>0</v>
      </c>
      <c r="BL158" s="13" t="s">
        <v>128</v>
      </c>
      <c r="BM158" s="182" t="s">
        <v>250</v>
      </c>
    </row>
    <row r="159" s="2" customFormat="1">
      <c r="A159" s="34"/>
      <c r="B159" s="35"/>
      <c r="C159" s="36"/>
      <c r="D159" s="184" t="s">
        <v>130</v>
      </c>
      <c r="E159" s="36"/>
      <c r="F159" s="185" t="s">
        <v>252</v>
      </c>
      <c r="G159" s="36"/>
      <c r="H159" s="36"/>
      <c r="I159" s="186"/>
      <c r="J159" s="36"/>
      <c r="K159" s="36"/>
      <c r="L159" s="40"/>
      <c r="M159" s="187"/>
      <c r="N159" s="188"/>
      <c r="O159" s="80"/>
      <c r="P159" s="80"/>
      <c r="Q159" s="80"/>
      <c r="R159" s="80"/>
      <c r="S159" s="80"/>
      <c r="T159" s="8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130</v>
      </c>
      <c r="AU159" s="13" t="s">
        <v>69</v>
      </c>
    </row>
    <row r="160" s="2" customFormat="1">
      <c r="A160" s="34"/>
      <c r="B160" s="35"/>
      <c r="C160" s="36"/>
      <c r="D160" s="184" t="s">
        <v>131</v>
      </c>
      <c r="E160" s="36"/>
      <c r="F160" s="189" t="s">
        <v>388</v>
      </c>
      <c r="G160" s="36"/>
      <c r="H160" s="36"/>
      <c r="I160" s="186"/>
      <c r="J160" s="36"/>
      <c r="K160" s="36"/>
      <c r="L160" s="40"/>
      <c r="M160" s="187"/>
      <c r="N160" s="188"/>
      <c r="O160" s="80"/>
      <c r="P160" s="80"/>
      <c r="Q160" s="80"/>
      <c r="R160" s="80"/>
      <c r="S160" s="80"/>
      <c r="T160" s="81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131</v>
      </c>
      <c r="AU160" s="13" t="s">
        <v>69</v>
      </c>
    </row>
    <row r="161" s="2" customFormat="1" ht="16.5" customHeight="1">
      <c r="A161" s="34"/>
      <c r="B161" s="35"/>
      <c r="C161" s="171" t="s">
        <v>190</v>
      </c>
      <c r="D161" s="171" t="s">
        <v>123</v>
      </c>
      <c r="E161" s="172" t="s">
        <v>369</v>
      </c>
      <c r="F161" s="173" t="s">
        <v>370</v>
      </c>
      <c r="G161" s="174" t="s">
        <v>135</v>
      </c>
      <c r="H161" s="175">
        <v>87</v>
      </c>
      <c r="I161" s="176"/>
      <c r="J161" s="177">
        <f>ROUND(I161*H161,2)</f>
        <v>0</v>
      </c>
      <c r="K161" s="173" t="s">
        <v>127</v>
      </c>
      <c r="L161" s="40"/>
      <c r="M161" s="178" t="s">
        <v>19</v>
      </c>
      <c r="N161" s="179" t="s">
        <v>40</v>
      </c>
      <c r="O161" s="80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2" t="s">
        <v>128</v>
      </c>
      <c r="AT161" s="182" t="s">
        <v>123</v>
      </c>
      <c r="AU161" s="182" t="s">
        <v>69</v>
      </c>
      <c r="AY161" s="13" t="s">
        <v>129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3" t="s">
        <v>76</v>
      </c>
      <c r="BK161" s="183">
        <f>ROUND(I161*H161,2)</f>
        <v>0</v>
      </c>
      <c r="BL161" s="13" t="s">
        <v>128</v>
      </c>
      <c r="BM161" s="182" t="s">
        <v>253</v>
      </c>
    </row>
    <row r="162" s="2" customFormat="1">
      <c r="A162" s="34"/>
      <c r="B162" s="35"/>
      <c r="C162" s="36"/>
      <c r="D162" s="184" t="s">
        <v>130</v>
      </c>
      <c r="E162" s="36"/>
      <c r="F162" s="185" t="s">
        <v>370</v>
      </c>
      <c r="G162" s="36"/>
      <c r="H162" s="36"/>
      <c r="I162" s="186"/>
      <c r="J162" s="36"/>
      <c r="K162" s="36"/>
      <c r="L162" s="40"/>
      <c r="M162" s="187"/>
      <c r="N162" s="188"/>
      <c r="O162" s="80"/>
      <c r="P162" s="80"/>
      <c r="Q162" s="80"/>
      <c r="R162" s="80"/>
      <c r="S162" s="80"/>
      <c r="T162" s="8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130</v>
      </c>
      <c r="AU162" s="13" t="s">
        <v>69</v>
      </c>
    </row>
    <row r="163" s="2" customFormat="1">
      <c r="A163" s="34"/>
      <c r="B163" s="35"/>
      <c r="C163" s="36"/>
      <c r="D163" s="184" t="s">
        <v>131</v>
      </c>
      <c r="E163" s="36"/>
      <c r="F163" s="189" t="s">
        <v>403</v>
      </c>
      <c r="G163" s="36"/>
      <c r="H163" s="36"/>
      <c r="I163" s="186"/>
      <c r="J163" s="36"/>
      <c r="K163" s="36"/>
      <c r="L163" s="40"/>
      <c r="M163" s="187"/>
      <c r="N163" s="188"/>
      <c r="O163" s="80"/>
      <c r="P163" s="80"/>
      <c r="Q163" s="80"/>
      <c r="R163" s="80"/>
      <c r="S163" s="80"/>
      <c r="T163" s="8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131</v>
      </c>
      <c r="AU163" s="13" t="s">
        <v>69</v>
      </c>
    </row>
    <row r="164" s="2" customFormat="1" ht="37.8" customHeight="1">
      <c r="A164" s="34"/>
      <c r="B164" s="35"/>
      <c r="C164" s="171" t="s">
        <v>254</v>
      </c>
      <c r="D164" s="171" t="s">
        <v>123</v>
      </c>
      <c r="E164" s="172" t="s">
        <v>149</v>
      </c>
      <c r="F164" s="173" t="s">
        <v>150</v>
      </c>
      <c r="G164" s="174" t="s">
        <v>151</v>
      </c>
      <c r="H164" s="175">
        <v>23.141999999999999</v>
      </c>
      <c r="I164" s="176"/>
      <c r="J164" s="177">
        <f>ROUND(I164*H164,2)</f>
        <v>0</v>
      </c>
      <c r="K164" s="173" t="s">
        <v>127</v>
      </c>
      <c r="L164" s="40"/>
      <c r="M164" s="178" t="s">
        <v>19</v>
      </c>
      <c r="N164" s="179" t="s">
        <v>40</v>
      </c>
      <c r="O164" s="80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2" t="s">
        <v>128</v>
      </c>
      <c r="AT164" s="182" t="s">
        <v>123</v>
      </c>
      <c r="AU164" s="182" t="s">
        <v>69</v>
      </c>
      <c r="AY164" s="13" t="s">
        <v>129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3" t="s">
        <v>76</v>
      </c>
      <c r="BK164" s="183">
        <f>ROUND(I164*H164,2)</f>
        <v>0</v>
      </c>
      <c r="BL164" s="13" t="s">
        <v>128</v>
      </c>
      <c r="BM164" s="182" t="s">
        <v>257</v>
      </c>
    </row>
    <row r="165" s="2" customFormat="1">
      <c r="A165" s="34"/>
      <c r="B165" s="35"/>
      <c r="C165" s="36"/>
      <c r="D165" s="184" t="s">
        <v>130</v>
      </c>
      <c r="E165" s="36"/>
      <c r="F165" s="185" t="s">
        <v>150</v>
      </c>
      <c r="G165" s="36"/>
      <c r="H165" s="36"/>
      <c r="I165" s="186"/>
      <c r="J165" s="36"/>
      <c r="K165" s="36"/>
      <c r="L165" s="40"/>
      <c r="M165" s="187"/>
      <c r="N165" s="188"/>
      <c r="O165" s="80"/>
      <c r="P165" s="80"/>
      <c r="Q165" s="80"/>
      <c r="R165" s="80"/>
      <c r="S165" s="80"/>
      <c r="T165" s="8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130</v>
      </c>
      <c r="AU165" s="13" t="s">
        <v>69</v>
      </c>
    </row>
    <row r="166" s="2" customFormat="1">
      <c r="A166" s="34"/>
      <c r="B166" s="35"/>
      <c r="C166" s="36"/>
      <c r="D166" s="184" t="s">
        <v>131</v>
      </c>
      <c r="E166" s="36"/>
      <c r="F166" s="189" t="s">
        <v>404</v>
      </c>
      <c r="G166" s="36"/>
      <c r="H166" s="36"/>
      <c r="I166" s="186"/>
      <c r="J166" s="36"/>
      <c r="K166" s="36"/>
      <c r="L166" s="40"/>
      <c r="M166" s="187"/>
      <c r="N166" s="188"/>
      <c r="O166" s="80"/>
      <c r="P166" s="80"/>
      <c r="Q166" s="80"/>
      <c r="R166" s="80"/>
      <c r="S166" s="80"/>
      <c r="T166" s="81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131</v>
      </c>
      <c r="AU166" s="13" t="s">
        <v>69</v>
      </c>
    </row>
    <row r="167" s="2" customFormat="1" ht="16.5" customHeight="1">
      <c r="A167" s="34"/>
      <c r="B167" s="35"/>
      <c r="C167" s="171" t="s">
        <v>194</v>
      </c>
      <c r="D167" s="171" t="s">
        <v>123</v>
      </c>
      <c r="E167" s="172" t="s">
        <v>373</v>
      </c>
      <c r="F167" s="173" t="s">
        <v>374</v>
      </c>
      <c r="G167" s="174" t="s">
        <v>135</v>
      </c>
      <c r="H167" s="175">
        <v>87</v>
      </c>
      <c r="I167" s="176"/>
      <c r="J167" s="177">
        <f>ROUND(I167*H167,2)</f>
        <v>0</v>
      </c>
      <c r="K167" s="173" t="s">
        <v>127</v>
      </c>
      <c r="L167" s="40"/>
      <c r="M167" s="178" t="s">
        <v>19</v>
      </c>
      <c r="N167" s="179" t="s">
        <v>40</v>
      </c>
      <c r="O167" s="80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2" t="s">
        <v>128</v>
      </c>
      <c r="AT167" s="182" t="s">
        <v>123</v>
      </c>
      <c r="AU167" s="182" t="s">
        <v>69</v>
      </c>
      <c r="AY167" s="13" t="s">
        <v>129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3" t="s">
        <v>76</v>
      </c>
      <c r="BK167" s="183">
        <f>ROUND(I167*H167,2)</f>
        <v>0</v>
      </c>
      <c r="BL167" s="13" t="s">
        <v>128</v>
      </c>
      <c r="BM167" s="182" t="s">
        <v>259</v>
      </c>
    </row>
    <row r="168" s="2" customFormat="1">
      <c r="A168" s="34"/>
      <c r="B168" s="35"/>
      <c r="C168" s="36"/>
      <c r="D168" s="184" t="s">
        <v>130</v>
      </c>
      <c r="E168" s="36"/>
      <c r="F168" s="185" t="s">
        <v>374</v>
      </c>
      <c r="G168" s="36"/>
      <c r="H168" s="36"/>
      <c r="I168" s="186"/>
      <c r="J168" s="36"/>
      <c r="K168" s="36"/>
      <c r="L168" s="40"/>
      <c r="M168" s="187"/>
      <c r="N168" s="188"/>
      <c r="O168" s="80"/>
      <c r="P168" s="80"/>
      <c r="Q168" s="80"/>
      <c r="R168" s="80"/>
      <c r="S168" s="80"/>
      <c r="T168" s="81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130</v>
      </c>
      <c r="AU168" s="13" t="s">
        <v>69</v>
      </c>
    </row>
    <row r="169" s="2" customFormat="1">
      <c r="A169" s="34"/>
      <c r="B169" s="35"/>
      <c r="C169" s="36"/>
      <c r="D169" s="184" t="s">
        <v>131</v>
      </c>
      <c r="E169" s="36"/>
      <c r="F169" s="189" t="s">
        <v>403</v>
      </c>
      <c r="G169" s="36"/>
      <c r="H169" s="36"/>
      <c r="I169" s="186"/>
      <c r="J169" s="36"/>
      <c r="K169" s="36"/>
      <c r="L169" s="40"/>
      <c r="M169" s="187"/>
      <c r="N169" s="188"/>
      <c r="O169" s="80"/>
      <c r="P169" s="80"/>
      <c r="Q169" s="80"/>
      <c r="R169" s="80"/>
      <c r="S169" s="80"/>
      <c r="T169" s="8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131</v>
      </c>
      <c r="AU169" s="13" t="s">
        <v>69</v>
      </c>
    </row>
    <row r="170" s="2" customFormat="1" ht="16.5" customHeight="1">
      <c r="A170" s="34"/>
      <c r="B170" s="35"/>
      <c r="C170" s="171" t="s">
        <v>261</v>
      </c>
      <c r="D170" s="171" t="s">
        <v>123</v>
      </c>
      <c r="E170" s="172" t="s">
        <v>133</v>
      </c>
      <c r="F170" s="173" t="s">
        <v>134</v>
      </c>
      <c r="G170" s="174" t="s">
        <v>135</v>
      </c>
      <c r="H170" s="175">
        <v>16</v>
      </c>
      <c r="I170" s="176"/>
      <c r="J170" s="177">
        <f>ROUND(I170*H170,2)</f>
        <v>0</v>
      </c>
      <c r="K170" s="173" t="s">
        <v>127</v>
      </c>
      <c r="L170" s="40"/>
      <c r="M170" s="178" t="s">
        <v>19</v>
      </c>
      <c r="N170" s="179" t="s">
        <v>40</v>
      </c>
      <c r="O170" s="80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2" t="s">
        <v>128</v>
      </c>
      <c r="AT170" s="182" t="s">
        <v>123</v>
      </c>
      <c r="AU170" s="182" t="s">
        <v>69</v>
      </c>
      <c r="AY170" s="13" t="s">
        <v>129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3" t="s">
        <v>76</v>
      </c>
      <c r="BK170" s="183">
        <f>ROUND(I170*H170,2)</f>
        <v>0</v>
      </c>
      <c r="BL170" s="13" t="s">
        <v>128</v>
      </c>
      <c r="BM170" s="182" t="s">
        <v>264</v>
      </c>
    </row>
    <row r="171" s="2" customFormat="1">
      <c r="A171" s="34"/>
      <c r="B171" s="35"/>
      <c r="C171" s="36"/>
      <c r="D171" s="184" t="s">
        <v>130</v>
      </c>
      <c r="E171" s="36"/>
      <c r="F171" s="185" t="s">
        <v>134</v>
      </c>
      <c r="G171" s="36"/>
      <c r="H171" s="36"/>
      <c r="I171" s="186"/>
      <c r="J171" s="36"/>
      <c r="K171" s="36"/>
      <c r="L171" s="40"/>
      <c r="M171" s="187"/>
      <c r="N171" s="188"/>
      <c r="O171" s="80"/>
      <c r="P171" s="80"/>
      <c r="Q171" s="80"/>
      <c r="R171" s="80"/>
      <c r="S171" s="80"/>
      <c r="T171" s="81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130</v>
      </c>
      <c r="AU171" s="13" t="s">
        <v>69</v>
      </c>
    </row>
    <row r="172" s="2" customFormat="1">
      <c r="A172" s="34"/>
      <c r="B172" s="35"/>
      <c r="C172" s="36"/>
      <c r="D172" s="184" t="s">
        <v>131</v>
      </c>
      <c r="E172" s="36"/>
      <c r="F172" s="189" t="s">
        <v>260</v>
      </c>
      <c r="G172" s="36"/>
      <c r="H172" s="36"/>
      <c r="I172" s="186"/>
      <c r="J172" s="36"/>
      <c r="K172" s="36"/>
      <c r="L172" s="40"/>
      <c r="M172" s="187"/>
      <c r="N172" s="188"/>
      <c r="O172" s="80"/>
      <c r="P172" s="80"/>
      <c r="Q172" s="80"/>
      <c r="R172" s="80"/>
      <c r="S172" s="80"/>
      <c r="T172" s="81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131</v>
      </c>
      <c r="AU172" s="13" t="s">
        <v>69</v>
      </c>
    </row>
    <row r="173" s="2" customFormat="1" ht="16.5" customHeight="1">
      <c r="A173" s="34"/>
      <c r="B173" s="35"/>
      <c r="C173" s="171" t="s">
        <v>198</v>
      </c>
      <c r="D173" s="171" t="s">
        <v>123</v>
      </c>
      <c r="E173" s="172" t="s">
        <v>262</v>
      </c>
      <c r="F173" s="173" t="s">
        <v>263</v>
      </c>
      <c r="G173" s="174" t="s">
        <v>221</v>
      </c>
      <c r="H173" s="175">
        <v>18</v>
      </c>
      <c r="I173" s="176"/>
      <c r="J173" s="177">
        <f>ROUND(I173*H173,2)</f>
        <v>0</v>
      </c>
      <c r="K173" s="173" t="s">
        <v>127</v>
      </c>
      <c r="L173" s="40"/>
      <c r="M173" s="178" t="s">
        <v>19</v>
      </c>
      <c r="N173" s="179" t="s">
        <v>40</v>
      </c>
      <c r="O173" s="80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2" t="s">
        <v>128</v>
      </c>
      <c r="AT173" s="182" t="s">
        <v>123</v>
      </c>
      <c r="AU173" s="182" t="s">
        <v>69</v>
      </c>
      <c r="AY173" s="13" t="s">
        <v>129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3" t="s">
        <v>76</v>
      </c>
      <c r="BK173" s="183">
        <f>ROUND(I173*H173,2)</f>
        <v>0</v>
      </c>
      <c r="BL173" s="13" t="s">
        <v>128</v>
      </c>
      <c r="BM173" s="182" t="s">
        <v>268</v>
      </c>
    </row>
    <row r="174" s="2" customFormat="1">
      <c r="A174" s="34"/>
      <c r="B174" s="35"/>
      <c r="C174" s="36"/>
      <c r="D174" s="184" t="s">
        <v>130</v>
      </c>
      <c r="E174" s="36"/>
      <c r="F174" s="185" t="s">
        <v>263</v>
      </c>
      <c r="G174" s="36"/>
      <c r="H174" s="36"/>
      <c r="I174" s="186"/>
      <c r="J174" s="36"/>
      <c r="K174" s="36"/>
      <c r="L174" s="40"/>
      <c r="M174" s="187"/>
      <c r="N174" s="188"/>
      <c r="O174" s="80"/>
      <c r="P174" s="80"/>
      <c r="Q174" s="80"/>
      <c r="R174" s="80"/>
      <c r="S174" s="80"/>
      <c r="T174" s="8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130</v>
      </c>
      <c r="AU174" s="13" t="s">
        <v>69</v>
      </c>
    </row>
    <row r="175" s="2" customFormat="1">
      <c r="A175" s="34"/>
      <c r="B175" s="35"/>
      <c r="C175" s="36"/>
      <c r="D175" s="184" t="s">
        <v>131</v>
      </c>
      <c r="E175" s="36"/>
      <c r="F175" s="189" t="s">
        <v>265</v>
      </c>
      <c r="G175" s="36"/>
      <c r="H175" s="36"/>
      <c r="I175" s="186"/>
      <c r="J175" s="36"/>
      <c r="K175" s="36"/>
      <c r="L175" s="40"/>
      <c r="M175" s="187"/>
      <c r="N175" s="188"/>
      <c r="O175" s="80"/>
      <c r="P175" s="80"/>
      <c r="Q175" s="80"/>
      <c r="R175" s="80"/>
      <c r="S175" s="80"/>
      <c r="T175" s="81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131</v>
      </c>
      <c r="AU175" s="13" t="s">
        <v>69</v>
      </c>
    </row>
    <row r="176" s="2" customFormat="1" ht="16.5" customHeight="1">
      <c r="A176" s="34"/>
      <c r="B176" s="35"/>
      <c r="C176" s="171" t="s">
        <v>270</v>
      </c>
      <c r="D176" s="171" t="s">
        <v>123</v>
      </c>
      <c r="E176" s="172" t="s">
        <v>266</v>
      </c>
      <c r="F176" s="173" t="s">
        <v>267</v>
      </c>
      <c r="G176" s="174" t="s">
        <v>221</v>
      </c>
      <c r="H176" s="175">
        <v>164</v>
      </c>
      <c r="I176" s="176"/>
      <c r="J176" s="177">
        <f>ROUND(I176*H176,2)</f>
        <v>0</v>
      </c>
      <c r="K176" s="173" t="s">
        <v>127</v>
      </c>
      <c r="L176" s="40"/>
      <c r="M176" s="178" t="s">
        <v>19</v>
      </c>
      <c r="N176" s="179" t="s">
        <v>40</v>
      </c>
      <c r="O176" s="80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2" t="s">
        <v>128</v>
      </c>
      <c r="AT176" s="182" t="s">
        <v>123</v>
      </c>
      <c r="AU176" s="182" t="s">
        <v>69</v>
      </c>
      <c r="AY176" s="13" t="s">
        <v>129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3" t="s">
        <v>76</v>
      </c>
      <c r="BK176" s="183">
        <f>ROUND(I176*H176,2)</f>
        <v>0</v>
      </c>
      <c r="BL176" s="13" t="s">
        <v>128</v>
      </c>
      <c r="BM176" s="182" t="s">
        <v>273</v>
      </c>
    </row>
    <row r="177" s="2" customFormat="1">
      <c r="A177" s="34"/>
      <c r="B177" s="35"/>
      <c r="C177" s="36"/>
      <c r="D177" s="184" t="s">
        <v>130</v>
      </c>
      <c r="E177" s="36"/>
      <c r="F177" s="185" t="s">
        <v>267</v>
      </c>
      <c r="G177" s="36"/>
      <c r="H177" s="36"/>
      <c r="I177" s="186"/>
      <c r="J177" s="36"/>
      <c r="K177" s="36"/>
      <c r="L177" s="40"/>
      <c r="M177" s="187"/>
      <c r="N177" s="188"/>
      <c r="O177" s="80"/>
      <c r="P177" s="80"/>
      <c r="Q177" s="80"/>
      <c r="R177" s="80"/>
      <c r="S177" s="80"/>
      <c r="T177" s="81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130</v>
      </c>
      <c r="AU177" s="13" t="s">
        <v>69</v>
      </c>
    </row>
    <row r="178" s="2" customFormat="1">
      <c r="A178" s="34"/>
      <c r="B178" s="35"/>
      <c r="C178" s="36"/>
      <c r="D178" s="184" t="s">
        <v>131</v>
      </c>
      <c r="E178" s="36"/>
      <c r="F178" s="189" t="s">
        <v>405</v>
      </c>
      <c r="G178" s="36"/>
      <c r="H178" s="36"/>
      <c r="I178" s="186"/>
      <c r="J178" s="36"/>
      <c r="K178" s="36"/>
      <c r="L178" s="40"/>
      <c r="M178" s="187"/>
      <c r="N178" s="188"/>
      <c r="O178" s="80"/>
      <c r="P178" s="80"/>
      <c r="Q178" s="80"/>
      <c r="R178" s="80"/>
      <c r="S178" s="80"/>
      <c r="T178" s="81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131</v>
      </c>
      <c r="AU178" s="13" t="s">
        <v>69</v>
      </c>
    </row>
    <row r="179" s="2" customFormat="1" ht="16.5" customHeight="1">
      <c r="A179" s="34"/>
      <c r="B179" s="35"/>
      <c r="C179" s="171" t="s">
        <v>203</v>
      </c>
      <c r="D179" s="171" t="s">
        <v>123</v>
      </c>
      <c r="E179" s="172" t="s">
        <v>271</v>
      </c>
      <c r="F179" s="173" t="s">
        <v>272</v>
      </c>
      <c r="G179" s="174" t="s">
        <v>226</v>
      </c>
      <c r="H179" s="175">
        <v>16</v>
      </c>
      <c r="I179" s="176"/>
      <c r="J179" s="177">
        <f>ROUND(I179*H179,2)</f>
        <v>0</v>
      </c>
      <c r="K179" s="173" t="s">
        <v>127</v>
      </c>
      <c r="L179" s="40"/>
      <c r="M179" s="178" t="s">
        <v>19</v>
      </c>
      <c r="N179" s="179" t="s">
        <v>40</v>
      </c>
      <c r="O179" s="80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2" t="s">
        <v>128</v>
      </c>
      <c r="AT179" s="182" t="s">
        <v>123</v>
      </c>
      <c r="AU179" s="182" t="s">
        <v>69</v>
      </c>
      <c r="AY179" s="13" t="s">
        <v>129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3" t="s">
        <v>76</v>
      </c>
      <c r="BK179" s="183">
        <f>ROUND(I179*H179,2)</f>
        <v>0</v>
      </c>
      <c r="BL179" s="13" t="s">
        <v>128</v>
      </c>
      <c r="BM179" s="182" t="s">
        <v>276</v>
      </c>
    </row>
    <row r="180" s="2" customFormat="1">
      <c r="A180" s="34"/>
      <c r="B180" s="35"/>
      <c r="C180" s="36"/>
      <c r="D180" s="184" t="s">
        <v>130</v>
      </c>
      <c r="E180" s="36"/>
      <c r="F180" s="185" t="s">
        <v>272</v>
      </c>
      <c r="G180" s="36"/>
      <c r="H180" s="36"/>
      <c r="I180" s="186"/>
      <c r="J180" s="36"/>
      <c r="K180" s="36"/>
      <c r="L180" s="40"/>
      <c r="M180" s="187"/>
      <c r="N180" s="188"/>
      <c r="O180" s="80"/>
      <c r="P180" s="80"/>
      <c r="Q180" s="80"/>
      <c r="R180" s="80"/>
      <c r="S180" s="80"/>
      <c r="T180" s="81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130</v>
      </c>
      <c r="AU180" s="13" t="s">
        <v>69</v>
      </c>
    </row>
    <row r="181" s="2" customFormat="1">
      <c r="A181" s="34"/>
      <c r="B181" s="35"/>
      <c r="C181" s="36"/>
      <c r="D181" s="184" t="s">
        <v>131</v>
      </c>
      <c r="E181" s="36"/>
      <c r="F181" s="189" t="s">
        <v>260</v>
      </c>
      <c r="G181" s="36"/>
      <c r="H181" s="36"/>
      <c r="I181" s="186"/>
      <c r="J181" s="36"/>
      <c r="K181" s="36"/>
      <c r="L181" s="40"/>
      <c r="M181" s="187"/>
      <c r="N181" s="188"/>
      <c r="O181" s="80"/>
      <c r="P181" s="80"/>
      <c r="Q181" s="80"/>
      <c r="R181" s="80"/>
      <c r="S181" s="80"/>
      <c r="T181" s="81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131</v>
      </c>
      <c r="AU181" s="13" t="s">
        <v>69</v>
      </c>
    </row>
    <row r="182" s="2" customFormat="1" ht="16.5" customHeight="1">
      <c r="A182" s="34"/>
      <c r="B182" s="35"/>
      <c r="C182" s="171" t="s">
        <v>278</v>
      </c>
      <c r="D182" s="171" t="s">
        <v>123</v>
      </c>
      <c r="E182" s="172" t="s">
        <v>274</v>
      </c>
      <c r="F182" s="173" t="s">
        <v>275</v>
      </c>
      <c r="G182" s="174" t="s">
        <v>226</v>
      </c>
      <c r="H182" s="175">
        <v>2</v>
      </c>
      <c r="I182" s="176"/>
      <c r="J182" s="177">
        <f>ROUND(I182*H182,2)</f>
        <v>0</v>
      </c>
      <c r="K182" s="173" t="s">
        <v>127</v>
      </c>
      <c r="L182" s="40"/>
      <c r="M182" s="178" t="s">
        <v>19</v>
      </c>
      <c r="N182" s="179" t="s">
        <v>40</v>
      </c>
      <c r="O182" s="80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2" t="s">
        <v>128</v>
      </c>
      <c r="AT182" s="182" t="s">
        <v>123</v>
      </c>
      <c r="AU182" s="182" t="s">
        <v>69</v>
      </c>
      <c r="AY182" s="13" t="s">
        <v>129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3" t="s">
        <v>76</v>
      </c>
      <c r="BK182" s="183">
        <f>ROUND(I182*H182,2)</f>
        <v>0</v>
      </c>
      <c r="BL182" s="13" t="s">
        <v>128</v>
      </c>
      <c r="BM182" s="182" t="s">
        <v>281</v>
      </c>
    </row>
    <row r="183" s="2" customFormat="1">
      <c r="A183" s="34"/>
      <c r="B183" s="35"/>
      <c r="C183" s="36"/>
      <c r="D183" s="184" t="s">
        <v>130</v>
      </c>
      <c r="E183" s="36"/>
      <c r="F183" s="185" t="s">
        <v>275</v>
      </c>
      <c r="G183" s="36"/>
      <c r="H183" s="36"/>
      <c r="I183" s="186"/>
      <c r="J183" s="36"/>
      <c r="K183" s="36"/>
      <c r="L183" s="40"/>
      <c r="M183" s="187"/>
      <c r="N183" s="188"/>
      <c r="O183" s="80"/>
      <c r="P183" s="80"/>
      <c r="Q183" s="80"/>
      <c r="R183" s="80"/>
      <c r="S183" s="80"/>
      <c r="T183" s="81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130</v>
      </c>
      <c r="AU183" s="13" t="s">
        <v>69</v>
      </c>
    </row>
    <row r="184" s="2" customFormat="1">
      <c r="A184" s="34"/>
      <c r="B184" s="35"/>
      <c r="C184" s="36"/>
      <c r="D184" s="184" t="s">
        <v>131</v>
      </c>
      <c r="E184" s="36"/>
      <c r="F184" s="189" t="s">
        <v>277</v>
      </c>
      <c r="G184" s="36"/>
      <c r="H184" s="36"/>
      <c r="I184" s="186"/>
      <c r="J184" s="36"/>
      <c r="K184" s="36"/>
      <c r="L184" s="40"/>
      <c r="M184" s="187"/>
      <c r="N184" s="188"/>
      <c r="O184" s="80"/>
      <c r="P184" s="80"/>
      <c r="Q184" s="80"/>
      <c r="R184" s="80"/>
      <c r="S184" s="80"/>
      <c r="T184" s="81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131</v>
      </c>
      <c r="AU184" s="13" t="s">
        <v>69</v>
      </c>
    </row>
    <row r="185" s="2" customFormat="1" ht="21.75" customHeight="1">
      <c r="A185" s="34"/>
      <c r="B185" s="35"/>
      <c r="C185" s="171" t="s">
        <v>208</v>
      </c>
      <c r="D185" s="171" t="s">
        <v>123</v>
      </c>
      <c r="E185" s="172" t="s">
        <v>279</v>
      </c>
      <c r="F185" s="173" t="s">
        <v>280</v>
      </c>
      <c r="G185" s="174" t="s">
        <v>221</v>
      </c>
      <c r="H185" s="175">
        <v>164</v>
      </c>
      <c r="I185" s="176"/>
      <c r="J185" s="177">
        <f>ROUND(I185*H185,2)</f>
        <v>0</v>
      </c>
      <c r="K185" s="173" t="s">
        <v>127</v>
      </c>
      <c r="L185" s="40"/>
      <c r="M185" s="178" t="s">
        <v>19</v>
      </c>
      <c r="N185" s="179" t="s">
        <v>40</v>
      </c>
      <c r="O185" s="80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2" t="s">
        <v>128</v>
      </c>
      <c r="AT185" s="182" t="s">
        <v>123</v>
      </c>
      <c r="AU185" s="182" t="s">
        <v>69</v>
      </c>
      <c r="AY185" s="13" t="s">
        <v>129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3" t="s">
        <v>76</v>
      </c>
      <c r="BK185" s="183">
        <f>ROUND(I185*H185,2)</f>
        <v>0</v>
      </c>
      <c r="BL185" s="13" t="s">
        <v>128</v>
      </c>
      <c r="BM185" s="182" t="s">
        <v>285</v>
      </c>
    </row>
    <row r="186" s="2" customFormat="1">
      <c r="A186" s="34"/>
      <c r="B186" s="35"/>
      <c r="C186" s="36"/>
      <c r="D186" s="184" t="s">
        <v>130</v>
      </c>
      <c r="E186" s="36"/>
      <c r="F186" s="185" t="s">
        <v>280</v>
      </c>
      <c r="G186" s="36"/>
      <c r="H186" s="36"/>
      <c r="I186" s="186"/>
      <c r="J186" s="36"/>
      <c r="K186" s="36"/>
      <c r="L186" s="40"/>
      <c r="M186" s="187"/>
      <c r="N186" s="188"/>
      <c r="O186" s="80"/>
      <c r="P186" s="80"/>
      <c r="Q186" s="80"/>
      <c r="R186" s="80"/>
      <c r="S186" s="80"/>
      <c r="T186" s="81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130</v>
      </c>
      <c r="AU186" s="13" t="s">
        <v>69</v>
      </c>
    </row>
    <row r="187" s="2" customFormat="1">
      <c r="A187" s="34"/>
      <c r="B187" s="35"/>
      <c r="C187" s="36"/>
      <c r="D187" s="184" t="s">
        <v>131</v>
      </c>
      <c r="E187" s="36"/>
      <c r="F187" s="189" t="s">
        <v>376</v>
      </c>
      <c r="G187" s="36"/>
      <c r="H187" s="36"/>
      <c r="I187" s="186"/>
      <c r="J187" s="36"/>
      <c r="K187" s="36"/>
      <c r="L187" s="40"/>
      <c r="M187" s="187"/>
      <c r="N187" s="188"/>
      <c r="O187" s="80"/>
      <c r="P187" s="80"/>
      <c r="Q187" s="80"/>
      <c r="R187" s="80"/>
      <c r="S187" s="80"/>
      <c r="T187" s="81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131</v>
      </c>
      <c r="AU187" s="13" t="s">
        <v>69</v>
      </c>
    </row>
    <row r="188" s="2" customFormat="1" ht="21.75" customHeight="1">
      <c r="A188" s="34"/>
      <c r="B188" s="35"/>
      <c r="C188" s="171" t="s">
        <v>286</v>
      </c>
      <c r="D188" s="171" t="s">
        <v>123</v>
      </c>
      <c r="E188" s="172" t="s">
        <v>283</v>
      </c>
      <c r="F188" s="173" t="s">
        <v>284</v>
      </c>
      <c r="G188" s="174" t="s">
        <v>221</v>
      </c>
      <c r="H188" s="175">
        <v>164</v>
      </c>
      <c r="I188" s="176"/>
      <c r="J188" s="177">
        <f>ROUND(I188*H188,2)</f>
        <v>0</v>
      </c>
      <c r="K188" s="173" t="s">
        <v>127</v>
      </c>
      <c r="L188" s="40"/>
      <c r="M188" s="178" t="s">
        <v>19</v>
      </c>
      <c r="N188" s="179" t="s">
        <v>40</v>
      </c>
      <c r="O188" s="80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2" t="s">
        <v>128</v>
      </c>
      <c r="AT188" s="182" t="s">
        <v>123</v>
      </c>
      <c r="AU188" s="182" t="s">
        <v>69</v>
      </c>
      <c r="AY188" s="13" t="s">
        <v>129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3" t="s">
        <v>76</v>
      </c>
      <c r="BK188" s="183">
        <f>ROUND(I188*H188,2)</f>
        <v>0</v>
      </c>
      <c r="BL188" s="13" t="s">
        <v>128</v>
      </c>
      <c r="BM188" s="182" t="s">
        <v>289</v>
      </c>
    </row>
    <row r="189" s="2" customFormat="1">
      <c r="A189" s="34"/>
      <c r="B189" s="35"/>
      <c r="C189" s="36"/>
      <c r="D189" s="184" t="s">
        <v>130</v>
      </c>
      <c r="E189" s="36"/>
      <c r="F189" s="185" t="s">
        <v>284</v>
      </c>
      <c r="G189" s="36"/>
      <c r="H189" s="36"/>
      <c r="I189" s="186"/>
      <c r="J189" s="36"/>
      <c r="K189" s="36"/>
      <c r="L189" s="40"/>
      <c r="M189" s="187"/>
      <c r="N189" s="188"/>
      <c r="O189" s="80"/>
      <c r="P189" s="80"/>
      <c r="Q189" s="80"/>
      <c r="R189" s="80"/>
      <c r="S189" s="80"/>
      <c r="T189" s="81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130</v>
      </c>
      <c r="AU189" s="13" t="s">
        <v>69</v>
      </c>
    </row>
    <row r="190" s="2" customFormat="1">
      <c r="A190" s="34"/>
      <c r="B190" s="35"/>
      <c r="C190" s="36"/>
      <c r="D190" s="184" t="s">
        <v>131</v>
      </c>
      <c r="E190" s="36"/>
      <c r="F190" s="189" t="s">
        <v>376</v>
      </c>
      <c r="G190" s="36"/>
      <c r="H190" s="36"/>
      <c r="I190" s="186"/>
      <c r="J190" s="36"/>
      <c r="K190" s="36"/>
      <c r="L190" s="40"/>
      <c r="M190" s="187"/>
      <c r="N190" s="188"/>
      <c r="O190" s="80"/>
      <c r="P190" s="80"/>
      <c r="Q190" s="80"/>
      <c r="R190" s="80"/>
      <c r="S190" s="80"/>
      <c r="T190" s="81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131</v>
      </c>
      <c r="AU190" s="13" t="s">
        <v>69</v>
      </c>
    </row>
    <row r="191" s="2" customFormat="1" ht="16.5" customHeight="1">
      <c r="A191" s="34"/>
      <c r="B191" s="35"/>
      <c r="C191" s="171" t="s">
        <v>213</v>
      </c>
      <c r="D191" s="171" t="s">
        <v>123</v>
      </c>
      <c r="E191" s="172" t="s">
        <v>287</v>
      </c>
      <c r="F191" s="173" t="s">
        <v>288</v>
      </c>
      <c r="G191" s="174" t="s">
        <v>140</v>
      </c>
      <c r="H191" s="175">
        <v>0.082000000000000003</v>
      </c>
      <c r="I191" s="176"/>
      <c r="J191" s="177">
        <f>ROUND(I191*H191,2)</f>
        <v>0</v>
      </c>
      <c r="K191" s="173" t="s">
        <v>127</v>
      </c>
      <c r="L191" s="40"/>
      <c r="M191" s="178" t="s">
        <v>19</v>
      </c>
      <c r="N191" s="179" t="s">
        <v>40</v>
      </c>
      <c r="O191" s="80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2" t="s">
        <v>128</v>
      </c>
      <c r="AT191" s="182" t="s">
        <v>123</v>
      </c>
      <c r="AU191" s="182" t="s">
        <v>69</v>
      </c>
      <c r="AY191" s="13" t="s">
        <v>129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3" t="s">
        <v>76</v>
      </c>
      <c r="BK191" s="183">
        <f>ROUND(I191*H191,2)</f>
        <v>0</v>
      </c>
      <c r="BL191" s="13" t="s">
        <v>128</v>
      </c>
      <c r="BM191" s="182" t="s">
        <v>293</v>
      </c>
    </row>
    <row r="192" s="2" customFormat="1">
      <c r="A192" s="34"/>
      <c r="B192" s="35"/>
      <c r="C192" s="36"/>
      <c r="D192" s="184" t="s">
        <v>130</v>
      </c>
      <c r="E192" s="36"/>
      <c r="F192" s="185" t="s">
        <v>288</v>
      </c>
      <c r="G192" s="36"/>
      <c r="H192" s="36"/>
      <c r="I192" s="186"/>
      <c r="J192" s="36"/>
      <c r="K192" s="36"/>
      <c r="L192" s="40"/>
      <c r="M192" s="187"/>
      <c r="N192" s="188"/>
      <c r="O192" s="80"/>
      <c r="P192" s="80"/>
      <c r="Q192" s="80"/>
      <c r="R192" s="80"/>
      <c r="S192" s="80"/>
      <c r="T192" s="81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130</v>
      </c>
      <c r="AU192" s="13" t="s">
        <v>69</v>
      </c>
    </row>
    <row r="193" s="2" customFormat="1">
      <c r="A193" s="34"/>
      <c r="B193" s="35"/>
      <c r="C193" s="36"/>
      <c r="D193" s="184" t="s">
        <v>131</v>
      </c>
      <c r="E193" s="36"/>
      <c r="F193" s="189" t="s">
        <v>406</v>
      </c>
      <c r="G193" s="36"/>
      <c r="H193" s="36"/>
      <c r="I193" s="186"/>
      <c r="J193" s="36"/>
      <c r="K193" s="36"/>
      <c r="L193" s="40"/>
      <c r="M193" s="187"/>
      <c r="N193" s="188"/>
      <c r="O193" s="80"/>
      <c r="P193" s="80"/>
      <c r="Q193" s="80"/>
      <c r="R193" s="80"/>
      <c r="S193" s="80"/>
      <c r="T193" s="81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131</v>
      </c>
      <c r="AU193" s="13" t="s">
        <v>69</v>
      </c>
    </row>
    <row r="194" s="2" customFormat="1" ht="16.5" customHeight="1">
      <c r="A194" s="34"/>
      <c r="B194" s="35"/>
      <c r="C194" s="171" t="s">
        <v>295</v>
      </c>
      <c r="D194" s="171" t="s">
        <v>123</v>
      </c>
      <c r="E194" s="172" t="s">
        <v>291</v>
      </c>
      <c r="F194" s="173" t="s">
        <v>292</v>
      </c>
      <c r="G194" s="174" t="s">
        <v>135</v>
      </c>
      <c r="H194" s="175">
        <v>30</v>
      </c>
      <c r="I194" s="176"/>
      <c r="J194" s="177">
        <f>ROUND(I194*H194,2)</f>
        <v>0</v>
      </c>
      <c r="K194" s="173" t="s">
        <v>127</v>
      </c>
      <c r="L194" s="40"/>
      <c r="M194" s="178" t="s">
        <v>19</v>
      </c>
      <c r="N194" s="179" t="s">
        <v>40</v>
      </c>
      <c r="O194" s="80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2" t="s">
        <v>128</v>
      </c>
      <c r="AT194" s="182" t="s">
        <v>123</v>
      </c>
      <c r="AU194" s="182" t="s">
        <v>69</v>
      </c>
      <c r="AY194" s="13" t="s">
        <v>129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3" t="s">
        <v>76</v>
      </c>
      <c r="BK194" s="183">
        <f>ROUND(I194*H194,2)</f>
        <v>0</v>
      </c>
      <c r="BL194" s="13" t="s">
        <v>128</v>
      </c>
      <c r="BM194" s="182" t="s">
        <v>296</v>
      </c>
    </row>
    <row r="195" s="2" customFormat="1">
      <c r="A195" s="34"/>
      <c r="B195" s="35"/>
      <c r="C195" s="36"/>
      <c r="D195" s="184" t="s">
        <v>130</v>
      </c>
      <c r="E195" s="36"/>
      <c r="F195" s="185" t="s">
        <v>292</v>
      </c>
      <c r="G195" s="36"/>
      <c r="H195" s="36"/>
      <c r="I195" s="186"/>
      <c r="J195" s="36"/>
      <c r="K195" s="36"/>
      <c r="L195" s="40"/>
      <c r="M195" s="187"/>
      <c r="N195" s="188"/>
      <c r="O195" s="80"/>
      <c r="P195" s="80"/>
      <c r="Q195" s="80"/>
      <c r="R195" s="80"/>
      <c r="S195" s="80"/>
      <c r="T195" s="81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130</v>
      </c>
      <c r="AU195" s="13" t="s">
        <v>69</v>
      </c>
    </row>
    <row r="196" s="2" customFormat="1">
      <c r="A196" s="34"/>
      <c r="B196" s="35"/>
      <c r="C196" s="36"/>
      <c r="D196" s="184" t="s">
        <v>131</v>
      </c>
      <c r="E196" s="36"/>
      <c r="F196" s="189" t="s">
        <v>407</v>
      </c>
      <c r="G196" s="36"/>
      <c r="H196" s="36"/>
      <c r="I196" s="186"/>
      <c r="J196" s="36"/>
      <c r="K196" s="36"/>
      <c r="L196" s="40"/>
      <c r="M196" s="187"/>
      <c r="N196" s="188"/>
      <c r="O196" s="80"/>
      <c r="P196" s="80"/>
      <c r="Q196" s="80"/>
      <c r="R196" s="80"/>
      <c r="S196" s="80"/>
      <c r="T196" s="81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131</v>
      </c>
      <c r="AU196" s="13" t="s">
        <v>69</v>
      </c>
    </row>
    <row r="197" s="2" customFormat="1" ht="16.5" customHeight="1">
      <c r="A197" s="34"/>
      <c r="B197" s="35"/>
      <c r="C197" s="171" t="s">
        <v>217</v>
      </c>
      <c r="D197" s="171" t="s">
        <v>123</v>
      </c>
      <c r="E197" s="172" t="s">
        <v>195</v>
      </c>
      <c r="F197" s="173" t="s">
        <v>196</v>
      </c>
      <c r="G197" s="174" t="s">
        <v>197</v>
      </c>
      <c r="H197" s="175">
        <v>8.3640000000000008</v>
      </c>
      <c r="I197" s="176"/>
      <c r="J197" s="177">
        <f>ROUND(I197*H197,2)</f>
        <v>0</v>
      </c>
      <c r="K197" s="173" t="s">
        <v>127</v>
      </c>
      <c r="L197" s="40"/>
      <c r="M197" s="178" t="s">
        <v>19</v>
      </c>
      <c r="N197" s="179" t="s">
        <v>40</v>
      </c>
      <c r="O197" s="80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2" t="s">
        <v>128</v>
      </c>
      <c r="AT197" s="182" t="s">
        <v>123</v>
      </c>
      <c r="AU197" s="182" t="s">
        <v>69</v>
      </c>
      <c r="AY197" s="13" t="s">
        <v>129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3" t="s">
        <v>76</v>
      </c>
      <c r="BK197" s="183">
        <f>ROUND(I197*H197,2)</f>
        <v>0</v>
      </c>
      <c r="BL197" s="13" t="s">
        <v>128</v>
      </c>
      <c r="BM197" s="182" t="s">
        <v>298</v>
      </c>
    </row>
    <row r="198" s="2" customFormat="1">
      <c r="A198" s="34"/>
      <c r="B198" s="35"/>
      <c r="C198" s="36"/>
      <c r="D198" s="184" t="s">
        <v>130</v>
      </c>
      <c r="E198" s="36"/>
      <c r="F198" s="185" t="s">
        <v>196</v>
      </c>
      <c r="G198" s="36"/>
      <c r="H198" s="36"/>
      <c r="I198" s="186"/>
      <c r="J198" s="36"/>
      <c r="K198" s="36"/>
      <c r="L198" s="40"/>
      <c r="M198" s="187"/>
      <c r="N198" s="188"/>
      <c r="O198" s="80"/>
      <c r="P198" s="80"/>
      <c r="Q198" s="80"/>
      <c r="R198" s="80"/>
      <c r="S198" s="80"/>
      <c r="T198" s="81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130</v>
      </c>
      <c r="AU198" s="13" t="s">
        <v>69</v>
      </c>
    </row>
    <row r="199" s="2" customFormat="1">
      <c r="A199" s="34"/>
      <c r="B199" s="35"/>
      <c r="C199" s="36"/>
      <c r="D199" s="184" t="s">
        <v>131</v>
      </c>
      <c r="E199" s="36"/>
      <c r="F199" s="189" t="s">
        <v>379</v>
      </c>
      <c r="G199" s="36"/>
      <c r="H199" s="36"/>
      <c r="I199" s="186"/>
      <c r="J199" s="36"/>
      <c r="K199" s="36"/>
      <c r="L199" s="40"/>
      <c r="M199" s="187"/>
      <c r="N199" s="188"/>
      <c r="O199" s="80"/>
      <c r="P199" s="80"/>
      <c r="Q199" s="80"/>
      <c r="R199" s="80"/>
      <c r="S199" s="80"/>
      <c r="T199" s="81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131</v>
      </c>
      <c r="AU199" s="13" t="s">
        <v>69</v>
      </c>
    </row>
    <row r="200" s="2" customFormat="1" ht="16.5" customHeight="1">
      <c r="A200" s="34"/>
      <c r="B200" s="35"/>
      <c r="C200" s="190" t="s">
        <v>300</v>
      </c>
      <c r="D200" s="190" t="s">
        <v>205</v>
      </c>
      <c r="E200" s="191" t="s">
        <v>206</v>
      </c>
      <c r="F200" s="192" t="s">
        <v>207</v>
      </c>
      <c r="G200" s="193" t="s">
        <v>151</v>
      </c>
      <c r="H200" s="194">
        <v>17.021000000000001</v>
      </c>
      <c r="I200" s="195"/>
      <c r="J200" s="196">
        <f>ROUND(I200*H200,2)</f>
        <v>0</v>
      </c>
      <c r="K200" s="192" t="s">
        <v>127</v>
      </c>
      <c r="L200" s="197"/>
      <c r="M200" s="198" t="s">
        <v>19</v>
      </c>
      <c r="N200" s="199" t="s">
        <v>40</v>
      </c>
      <c r="O200" s="80"/>
      <c r="P200" s="180">
        <f>O200*H200</f>
        <v>0</v>
      </c>
      <c r="Q200" s="180">
        <v>1</v>
      </c>
      <c r="R200" s="180">
        <f>Q200*H200</f>
        <v>17.021000000000001</v>
      </c>
      <c r="S200" s="180">
        <v>0</v>
      </c>
      <c r="T200" s="18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2" t="s">
        <v>146</v>
      </c>
      <c r="AT200" s="182" t="s">
        <v>205</v>
      </c>
      <c r="AU200" s="182" t="s">
        <v>69</v>
      </c>
      <c r="AY200" s="13" t="s">
        <v>129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3" t="s">
        <v>76</v>
      </c>
      <c r="BK200" s="183">
        <f>ROUND(I200*H200,2)</f>
        <v>0</v>
      </c>
      <c r="BL200" s="13" t="s">
        <v>128</v>
      </c>
      <c r="BM200" s="182" t="s">
        <v>303</v>
      </c>
    </row>
    <row r="201" s="2" customFormat="1">
      <c r="A201" s="34"/>
      <c r="B201" s="35"/>
      <c r="C201" s="36"/>
      <c r="D201" s="184" t="s">
        <v>130</v>
      </c>
      <c r="E201" s="36"/>
      <c r="F201" s="185" t="s">
        <v>207</v>
      </c>
      <c r="G201" s="36"/>
      <c r="H201" s="36"/>
      <c r="I201" s="186"/>
      <c r="J201" s="36"/>
      <c r="K201" s="36"/>
      <c r="L201" s="40"/>
      <c r="M201" s="187"/>
      <c r="N201" s="188"/>
      <c r="O201" s="80"/>
      <c r="P201" s="80"/>
      <c r="Q201" s="80"/>
      <c r="R201" s="80"/>
      <c r="S201" s="80"/>
      <c r="T201" s="81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130</v>
      </c>
      <c r="AU201" s="13" t="s">
        <v>69</v>
      </c>
    </row>
    <row r="202" s="2" customFormat="1">
      <c r="A202" s="34"/>
      <c r="B202" s="35"/>
      <c r="C202" s="36"/>
      <c r="D202" s="184" t="s">
        <v>131</v>
      </c>
      <c r="E202" s="36"/>
      <c r="F202" s="189" t="s">
        <v>380</v>
      </c>
      <c r="G202" s="36"/>
      <c r="H202" s="36"/>
      <c r="I202" s="186"/>
      <c r="J202" s="36"/>
      <c r="K202" s="36"/>
      <c r="L202" s="40"/>
      <c r="M202" s="187"/>
      <c r="N202" s="188"/>
      <c r="O202" s="80"/>
      <c r="P202" s="80"/>
      <c r="Q202" s="80"/>
      <c r="R202" s="80"/>
      <c r="S202" s="80"/>
      <c r="T202" s="81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131</v>
      </c>
      <c r="AU202" s="13" t="s">
        <v>69</v>
      </c>
    </row>
    <row r="203" s="2" customFormat="1" ht="16.5" customHeight="1">
      <c r="A203" s="34"/>
      <c r="B203" s="35"/>
      <c r="C203" s="190" t="s">
        <v>222</v>
      </c>
      <c r="D203" s="190" t="s">
        <v>205</v>
      </c>
      <c r="E203" s="191" t="s">
        <v>301</v>
      </c>
      <c r="F203" s="192" t="s">
        <v>302</v>
      </c>
      <c r="G203" s="193" t="s">
        <v>151</v>
      </c>
      <c r="H203" s="194">
        <v>5.5499999999999998</v>
      </c>
      <c r="I203" s="195"/>
      <c r="J203" s="196">
        <f>ROUND(I203*H203,2)</f>
        <v>0</v>
      </c>
      <c r="K203" s="192" t="s">
        <v>127</v>
      </c>
      <c r="L203" s="197"/>
      <c r="M203" s="198" t="s">
        <v>19</v>
      </c>
      <c r="N203" s="199" t="s">
        <v>40</v>
      </c>
      <c r="O203" s="80"/>
      <c r="P203" s="180">
        <f>O203*H203</f>
        <v>0</v>
      </c>
      <c r="Q203" s="180">
        <v>1</v>
      </c>
      <c r="R203" s="180">
        <f>Q203*H203</f>
        <v>5.5499999999999998</v>
      </c>
      <c r="S203" s="180">
        <v>0</v>
      </c>
      <c r="T203" s="18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2" t="s">
        <v>146</v>
      </c>
      <c r="AT203" s="182" t="s">
        <v>205</v>
      </c>
      <c r="AU203" s="182" t="s">
        <v>69</v>
      </c>
      <c r="AY203" s="13" t="s">
        <v>129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3" t="s">
        <v>76</v>
      </c>
      <c r="BK203" s="183">
        <f>ROUND(I203*H203,2)</f>
        <v>0</v>
      </c>
      <c r="BL203" s="13" t="s">
        <v>128</v>
      </c>
      <c r="BM203" s="182" t="s">
        <v>305</v>
      </c>
    </row>
    <row r="204" s="2" customFormat="1">
      <c r="A204" s="34"/>
      <c r="B204" s="35"/>
      <c r="C204" s="36"/>
      <c r="D204" s="184" t="s">
        <v>130</v>
      </c>
      <c r="E204" s="36"/>
      <c r="F204" s="185" t="s">
        <v>302</v>
      </c>
      <c r="G204" s="36"/>
      <c r="H204" s="36"/>
      <c r="I204" s="186"/>
      <c r="J204" s="36"/>
      <c r="K204" s="36"/>
      <c r="L204" s="40"/>
      <c r="M204" s="187"/>
      <c r="N204" s="188"/>
      <c r="O204" s="80"/>
      <c r="P204" s="80"/>
      <c r="Q204" s="80"/>
      <c r="R204" s="80"/>
      <c r="S204" s="80"/>
      <c r="T204" s="81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130</v>
      </c>
      <c r="AU204" s="13" t="s">
        <v>69</v>
      </c>
    </row>
    <row r="205" s="2" customFormat="1">
      <c r="A205" s="34"/>
      <c r="B205" s="35"/>
      <c r="C205" s="36"/>
      <c r="D205" s="184" t="s">
        <v>131</v>
      </c>
      <c r="E205" s="36"/>
      <c r="F205" s="189" t="s">
        <v>408</v>
      </c>
      <c r="G205" s="36"/>
      <c r="H205" s="36"/>
      <c r="I205" s="186"/>
      <c r="J205" s="36"/>
      <c r="K205" s="36"/>
      <c r="L205" s="40"/>
      <c r="M205" s="187"/>
      <c r="N205" s="188"/>
      <c r="O205" s="80"/>
      <c r="P205" s="80"/>
      <c r="Q205" s="80"/>
      <c r="R205" s="80"/>
      <c r="S205" s="80"/>
      <c r="T205" s="81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131</v>
      </c>
      <c r="AU205" s="13" t="s">
        <v>69</v>
      </c>
    </row>
    <row r="206" s="2" customFormat="1" ht="33" customHeight="1">
      <c r="A206" s="34"/>
      <c r="B206" s="35"/>
      <c r="C206" s="171" t="s">
        <v>306</v>
      </c>
      <c r="D206" s="171" t="s">
        <v>123</v>
      </c>
      <c r="E206" s="172" t="s">
        <v>215</v>
      </c>
      <c r="F206" s="173" t="s">
        <v>216</v>
      </c>
      <c r="G206" s="174" t="s">
        <v>151</v>
      </c>
      <c r="H206" s="175">
        <v>22.571000000000002</v>
      </c>
      <c r="I206" s="176"/>
      <c r="J206" s="177">
        <f>ROUND(I206*H206,2)</f>
        <v>0</v>
      </c>
      <c r="K206" s="173" t="s">
        <v>127</v>
      </c>
      <c r="L206" s="40"/>
      <c r="M206" s="178" t="s">
        <v>19</v>
      </c>
      <c r="N206" s="179" t="s">
        <v>40</v>
      </c>
      <c r="O206" s="80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2" t="s">
        <v>128</v>
      </c>
      <c r="AT206" s="182" t="s">
        <v>123</v>
      </c>
      <c r="AU206" s="182" t="s">
        <v>69</v>
      </c>
      <c r="AY206" s="13" t="s">
        <v>129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3" t="s">
        <v>76</v>
      </c>
      <c r="BK206" s="183">
        <f>ROUND(I206*H206,2)</f>
        <v>0</v>
      </c>
      <c r="BL206" s="13" t="s">
        <v>128</v>
      </c>
      <c r="BM206" s="182" t="s">
        <v>309</v>
      </c>
    </row>
    <row r="207" s="2" customFormat="1">
      <c r="A207" s="34"/>
      <c r="B207" s="35"/>
      <c r="C207" s="36"/>
      <c r="D207" s="184" t="s">
        <v>130</v>
      </c>
      <c r="E207" s="36"/>
      <c r="F207" s="185" t="s">
        <v>216</v>
      </c>
      <c r="G207" s="36"/>
      <c r="H207" s="36"/>
      <c r="I207" s="186"/>
      <c r="J207" s="36"/>
      <c r="K207" s="36"/>
      <c r="L207" s="40"/>
      <c r="M207" s="187"/>
      <c r="N207" s="188"/>
      <c r="O207" s="80"/>
      <c r="P207" s="80"/>
      <c r="Q207" s="80"/>
      <c r="R207" s="80"/>
      <c r="S207" s="80"/>
      <c r="T207" s="81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130</v>
      </c>
      <c r="AU207" s="13" t="s">
        <v>69</v>
      </c>
    </row>
    <row r="208" s="2" customFormat="1">
      <c r="A208" s="34"/>
      <c r="B208" s="35"/>
      <c r="C208" s="36"/>
      <c r="D208" s="184" t="s">
        <v>131</v>
      </c>
      <c r="E208" s="36"/>
      <c r="F208" s="189" t="s">
        <v>218</v>
      </c>
      <c r="G208" s="36"/>
      <c r="H208" s="36"/>
      <c r="I208" s="186"/>
      <c r="J208" s="36"/>
      <c r="K208" s="36"/>
      <c r="L208" s="40"/>
      <c r="M208" s="187"/>
      <c r="N208" s="188"/>
      <c r="O208" s="80"/>
      <c r="P208" s="80"/>
      <c r="Q208" s="80"/>
      <c r="R208" s="80"/>
      <c r="S208" s="80"/>
      <c r="T208" s="81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131</v>
      </c>
      <c r="AU208" s="13" t="s">
        <v>69</v>
      </c>
    </row>
    <row r="209" s="2" customFormat="1" ht="16.5" customHeight="1">
      <c r="A209" s="34"/>
      <c r="B209" s="35"/>
      <c r="C209" s="171" t="s">
        <v>227</v>
      </c>
      <c r="D209" s="171" t="s">
        <v>123</v>
      </c>
      <c r="E209" s="172" t="s">
        <v>181</v>
      </c>
      <c r="F209" s="173" t="s">
        <v>182</v>
      </c>
      <c r="G209" s="174" t="s">
        <v>151</v>
      </c>
      <c r="H209" s="175">
        <v>0.64600000000000002</v>
      </c>
      <c r="I209" s="176"/>
      <c r="J209" s="177">
        <f>ROUND(I209*H209,2)</f>
        <v>0</v>
      </c>
      <c r="K209" s="173" t="s">
        <v>127</v>
      </c>
      <c r="L209" s="40"/>
      <c r="M209" s="178" t="s">
        <v>19</v>
      </c>
      <c r="N209" s="179" t="s">
        <v>40</v>
      </c>
      <c r="O209" s="80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2" t="s">
        <v>128</v>
      </c>
      <c r="AT209" s="182" t="s">
        <v>123</v>
      </c>
      <c r="AU209" s="182" t="s">
        <v>69</v>
      </c>
      <c r="AY209" s="13" t="s">
        <v>129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3" t="s">
        <v>76</v>
      </c>
      <c r="BK209" s="183">
        <f>ROUND(I209*H209,2)</f>
        <v>0</v>
      </c>
      <c r="BL209" s="13" t="s">
        <v>128</v>
      </c>
      <c r="BM209" s="182" t="s">
        <v>313</v>
      </c>
    </row>
    <row r="210" s="2" customFormat="1">
      <c r="A210" s="34"/>
      <c r="B210" s="35"/>
      <c r="C210" s="36"/>
      <c r="D210" s="184" t="s">
        <v>130</v>
      </c>
      <c r="E210" s="36"/>
      <c r="F210" s="185" t="s">
        <v>182</v>
      </c>
      <c r="G210" s="36"/>
      <c r="H210" s="36"/>
      <c r="I210" s="186"/>
      <c r="J210" s="36"/>
      <c r="K210" s="36"/>
      <c r="L210" s="40"/>
      <c r="M210" s="187"/>
      <c r="N210" s="188"/>
      <c r="O210" s="80"/>
      <c r="P210" s="80"/>
      <c r="Q210" s="80"/>
      <c r="R210" s="80"/>
      <c r="S210" s="80"/>
      <c r="T210" s="81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130</v>
      </c>
      <c r="AU210" s="13" t="s">
        <v>69</v>
      </c>
    </row>
    <row r="211" s="2" customFormat="1">
      <c r="A211" s="34"/>
      <c r="B211" s="35"/>
      <c r="C211" s="36"/>
      <c r="D211" s="184" t="s">
        <v>131</v>
      </c>
      <c r="E211" s="36"/>
      <c r="F211" s="189" t="s">
        <v>409</v>
      </c>
      <c r="G211" s="36"/>
      <c r="H211" s="36"/>
      <c r="I211" s="186"/>
      <c r="J211" s="36"/>
      <c r="K211" s="36"/>
      <c r="L211" s="40"/>
      <c r="M211" s="187"/>
      <c r="N211" s="188"/>
      <c r="O211" s="80"/>
      <c r="P211" s="80"/>
      <c r="Q211" s="80"/>
      <c r="R211" s="80"/>
      <c r="S211" s="80"/>
      <c r="T211" s="81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131</v>
      </c>
      <c r="AU211" s="13" t="s">
        <v>69</v>
      </c>
    </row>
    <row r="212" s="2" customFormat="1" ht="37.8" customHeight="1">
      <c r="A212" s="34"/>
      <c r="B212" s="35"/>
      <c r="C212" s="171" t="s">
        <v>314</v>
      </c>
      <c r="D212" s="171" t="s">
        <v>123</v>
      </c>
      <c r="E212" s="172" t="s">
        <v>311</v>
      </c>
      <c r="F212" s="173" t="s">
        <v>312</v>
      </c>
      <c r="G212" s="174" t="s">
        <v>135</v>
      </c>
      <c r="H212" s="175">
        <v>1</v>
      </c>
      <c r="I212" s="176"/>
      <c r="J212" s="177">
        <f>ROUND(I212*H212,2)</f>
        <v>0</v>
      </c>
      <c r="K212" s="173" t="s">
        <v>127</v>
      </c>
      <c r="L212" s="40"/>
      <c r="M212" s="178" t="s">
        <v>19</v>
      </c>
      <c r="N212" s="179" t="s">
        <v>40</v>
      </c>
      <c r="O212" s="80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2" t="s">
        <v>128</v>
      </c>
      <c r="AT212" s="182" t="s">
        <v>123</v>
      </c>
      <c r="AU212" s="182" t="s">
        <v>69</v>
      </c>
      <c r="AY212" s="13" t="s">
        <v>129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3" t="s">
        <v>76</v>
      </c>
      <c r="BK212" s="183">
        <f>ROUND(I212*H212,2)</f>
        <v>0</v>
      </c>
      <c r="BL212" s="13" t="s">
        <v>128</v>
      </c>
      <c r="BM212" s="182" t="s">
        <v>317</v>
      </c>
    </row>
    <row r="213" s="2" customFormat="1">
      <c r="A213" s="34"/>
      <c r="B213" s="35"/>
      <c r="C213" s="36"/>
      <c r="D213" s="184" t="s">
        <v>130</v>
      </c>
      <c r="E213" s="36"/>
      <c r="F213" s="185" t="s">
        <v>312</v>
      </c>
      <c r="G213" s="36"/>
      <c r="H213" s="36"/>
      <c r="I213" s="186"/>
      <c r="J213" s="36"/>
      <c r="K213" s="36"/>
      <c r="L213" s="40"/>
      <c r="M213" s="187"/>
      <c r="N213" s="188"/>
      <c r="O213" s="80"/>
      <c r="P213" s="80"/>
      <c r="Q213" s="80"/>
      <c r="R213" s="80"/>
      <c r="S213" s="80"/>
      <c r="T213" s="81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130</v>
      </c>
      <c r="AU213" s="13" t="s">
        <v>69</v>
      </c>
    </row>
    <row r="214" s="2" customFormat="1" ht="16.5" customHeight="1">
      <c r="A214" s="34"/>
      <c r="B214" s="35"/>
      <c r="C214" s="171" t="s">
        <v>232</v>
      </c>
      <c r="D214" s="171" t="s">
        <v>123</v>
      </c>
      <c r="E214" s="172" t="s">
        <v>323</v>
      </c>
      <c r="F214" s="173" t="s">
        <v>324</v>
      </c>
      <c r="G214" s="174" t="s">
        <v>151</v>
      </c>
      <c r="H214" s="175">
        <v>0.64600000000000002</v>
      </c>
      <c r="I214" s="176"/>
      <c r="J214" s="177">
        <f>ROUND(I214*H214,2)</f>
        <v>0</v>
      </c>
      <c r="K214" s="173" t="s">
        <v>127</v>
      </c>
      <c r="L214" s="40"/>
      <c r="M214" s="178" t="s">
        <v>19</v>
      </c>
      <c r="N214" s="179" t="s">
        <v>40</v>
      </c>
      <c r="O214" s="80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2" t="s">
        <v>128</v>
      </c>
      <c r="AT214" s="182" t="s">
        <v>123</v>
      </c>
      <c r="AU214" s="182" t="s">
        <v>69</v>
      </c>
      <c r="AY214" s="13" t="s">
        <v>129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3" t="s">
        <v>76</v>
      </c>
      <c r="BK214" s="183">
        <f>ROUND(I214*H214,2)</f>
        <v>0</v>
      </c>
      <c r="BL214" s="13" t="s">
        <v>128</v>
      </c>
      <c r="BM214" s="182" t="s">
        <v>319</v>
      </c>
    </row>
    <row r="215" s="2" customFormat="1">
      <c r="A215" s="34"/>
      <c r="B215" s="35"/>
      <c r="C215" s="36"/>
      <c r="D215" s="184" t="s">
        <v>130</v>
      </c>
      <c r="E215" s="36"/>
      <c r="F215" s="185" t="s">
        <v>324</v>
      </c>
      <c r="G215" s="36"/>
      <c r="H215" s="36"/>
      <c r="I215" s="186"/>
      <c r="J215" s="36"/>
      <c r="K215" s="36"/>
      <c r="L215" s="40"/>
      <c r="M215" s="187"/>
      <c r="N215" s="188"/>
      <c r="O215" s="80"/>
      <c r="P215" s="80"/>
      <c r="Q215" s="80"/>
      <c r="R215" s="80"/>
      <c r="S215" s="80"/>
      <c r="T215" s="81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130</v>
      </c>
      <c r="AU215" s="13" t="s">
        <v>69</v>
      </c>
    </row>
    <row r="216" s="2" customFormat="1">
      <c r="A216" s="34"/>
      <c r="B216" s="35"/>
      <c r="C216" s="36"/>
      <c r="D216" s="184" t="s">
        <v>131</v>
      </c>
      <c r="E216" s="36"/>
      <c r="F216" s="189" t="s">
        <v>326</v>
      </c>
      <c r="G216" s="36"/>
      <c r="H216" s="36"/>
      <c r="I216" s="186"/>
      <c r="J216" s="36"/>
      <c r="K216" s="36"/>
      <c r="L216" s="40"/>
      <c r="M216" s="200"/>
      <c r="N216" s="201"/>
      <c r="O216" s="202"/>
      <c r="P216" s="202"/>
      <c r="Q216" s="202"/>
      <c r="R216" s="202"/>
      <c r="S216" s="202"/>
      <c r="T216" s="203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131</v>
      </c>
      <c r="AU216" s="13" t="s">
        <v>69</v>
      </c>
    </row>
    <row r="217" s="2" customFormat="1" ht="6.96" customHeight="1">
      <c r="A217" s="34"/>
      <c r="B217" s="55"/>
      <c r="C217" s="56"/>
      <c r="D217" s="56"/>
      <c r="E217" s="56"/>
      <c r="F217" s="56"/>
      <c r="G217" s="56"/>
      <c r="H217" s="56"/>
      <c r="I217" s="56"/>
      <c r="J217" s="56"/>
      <c r="K217" s="56"/>
      <c r="L217" s="40"/>
      <c r="M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</row>
  </sheetData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orientation="landscape" blackAndWhite="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6"/>
      <c r="AT3" s="13" t="s">
        <v>78</v>
      </c>
    </row>
    <row r="4" hidden="1" s="1" customFormat="1" ht="24.96" customHeight="1">
      <c r="B4" s="16"/>
      <c r="D4" s="125" t="s">
        <v>103</v>
      </c>
      <c r="L4" s="16"/>
      <c r="M4" s="126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7" t="s">
        <v>16</v>
      </c>
      <c r="L6" s="16"/>
    </row>
    <row r="7" hidden="1" s="1" customFormat="1" ht="16.5" customHeight="1">
      <c r="B7" s="16"/>
      <c r="E7" s="128" t="str">
        <f>'Rekapitulace stavby'!K6</f>
        <v>Oprava staničních kolejí v žst. Česká Třebová</v>
      </c>
      <c r="F7" s="127"/>
      <c r="G7" s="127"/>
      <c r="H7" s="127"/>
      <c r="L7" s="16"/>
    </row>
    <row r="8" hidden="1" s="2" customFormat="1" ht="12" customHeight="1">
      <c r="A8" s="34"/>
      <c r="B8" s="40"/>
      <c r="C8" s="34"/>
      <c r="D8" s="127" t="s">
        <v>104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0" t="s">
        <v>410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7" t="s">
        <v>18</v>
      </c>
      <c r="E11" s="34"/>
      <c r="F11" s="131" t="s">
        <v>19</v>
      </c>
      <c r="G11" s="34"/>
      <c r="H11" s="34"/>
      <c r="I11" s="127" t="s">
        <v>20</v>
      </c>
      <c r="J11" s="131" t="s">
        <v>19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7" t="s">
        <v>21</v>
      </c>
      <c r="E12" s="34"/>
      <c r="F12" s="131" t="s">
        <v>22</v>
      </c>
      <c r="G12" s="34"/>
      <c r="H12" s="34"/>
      <c r="I12" s="127" t="s">
        <v>23</v>
      </c>
      <c r="J12" s="132" t="str">
        <f>'Rekapitulace stavby'!AN8</f>
        <v>27. 6. 2022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7" t="s">
        <v>25</v>
      </c>
      <c r="E14" s="34"/>
      <c r="F14" s="34"/>
      <c r="G14" s="34"/>
      <c r="H14" s="34"/>
      <c r="I14" s="127" t="s">
        <v>26</v>
      </c>
      <c r="J14" s="131" t="str">
        <f>IF('Rekapitulace stavby'!AN10="","",'Rekapitulace stavby'!AN10)</f>
        <v/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1" t="str">
        <f>IF('Rekapitulace stavby'!E11="","",'Rekapitulace stavby'!E11)</f>
        <v xml:space="preserve"> </v>
      </c>
      <c r="F15" s="34"/>
      <c r="G15" s="34"/>
      <c r="H15" s="34"/>
      <c r="I15" s="127" t="s">
        <v>27</v>
      </c>
      <c r="J15" s="131" t="str">
        <f>IF('Rekapitulace stavby'!AN11="","",'Rekapitulace stavby'!AN11)</f>
        <v/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7" t="s">
        <v>28</v>
      </c>
      <c r="E17" s="34"/>
      <c r="F17" s="34"/>
      <c r="G17" s="34"/>
      <c r="H17" s="34"/>
      <c r="I17" s="127" t="s">
        <v>26</v>
      </c>
      <c r="J17" s="29" t="str">
        <f>'Rekapitulace stavby'!AN13</f>
        <v>Vyplň údaj</v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1"/>
      <c r="G18" s="131"/>
      <c r="H18" s="131"/>
      <c r="I18" s="127" t="s">
        <v>27</v>
      </c>
      <c r="J18" s="29" t="str">
        <f>'Rekapitulace stavby'!AN14</f>
        <v>Vyplň údaj</v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7" t="s">
        <v>30</v>
      </c>
      <c r="E20" s="34"/>
      <c r="F20" s="34"/>
      <c r="G20" s="34"/>
      <c r="H20" s="34"/>
      <c r="I20" s="127" t="s">
        <v>26</v>
      </c>
      <c r="J20" s="131" t="str">
        <f>IF('Rekapitulace stavby'!AN16="","",'Rekapitulace stavby'!AN16)</f>
        <v/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1" t="str">
        <f>IF('Rekapitulace stavby'!E17="","",'Rekapitulace stavby'!E17)</f>
        <v xml:space="preserve"> </v>
      </c>
      <c r="F21" s="34"/>
      <c r="G21" s="34"/>
      <c r="H21" s="34"/>
      <c r="I21" s="127" t="s">
        <v>27</v>
      </c>
      <c r="J21" s="131" t="str">
        <f>IF('Rekapitulace stavby'!AN17="","",'Rekapitulace stavby'!AN17)</f>
        <v/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7" t="s">
        <v>32</v>
      </c>
      <c r="E23" s="34"/>
      <c r="F23" s="34"/>
      <c r="G23" s="34"/>
      <c r="H23" s="34"/>
      <c r="I23" s="127" t="s">
        <v>26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27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7" t="s">
        <v>33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8" t="s">
        <v>35</v>
      </c>
      <c r="E30" s="34"/>
      <c r="F30" s="34"/>
      <c r="G30" s="34"/>
      <c r="H30" s="34"/>
      <c r="I30" s="34"/>
      <c r="J30" s="139">
        <f>ROUND(J79, 2)</f>
        <v>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0" t="s">
        <v>37</v>
      </c>
      <c r="G32" s="34"/>
      <c r="H32" s="34"/>
      <c r="I32" s="140" t="s">
        <v>36</v>
      </c>
      <c r="J32" s="140" t="s">
        <v>38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1" t="s">
        <v>39</v>
      </c>
      <c r="E33" s="127" t="s">
        <v>40</v>
      </c>
      <c r="F33" s="142">
        <f>ROUND((SUM(BE79:BE235)),  2)</f>
        <v>0</v>
      </c>
      <c r="G33" s="34"/>
      <c r="H33" s="34"/>
      <c r="I33" s="143">
        <v>0.20999999999999999</v>
      </c>
      <c r="J33" s="142">
        <f>ROUND(((SUM(BE79:BE235))*I33),  2)</f>
        <v>0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7" t="s">
        <v>41</v>
      </c>
      <c r="F34" s="142">
        <f>ROUND((SUM(BF79:BF235)),  2)</f>
        <v>0</v>
      </c>
      <c r="G34" s="34"/>
      <c r="H34" s="34"/>
      <c r="I34" s="143">
        <v>0.14999999999999999</v>
      </c>
      <c r="J34" s="142">
        <f>ROUND(((SUM(BF79:BF235))*I34),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42</v>
      </c>
      <c r="F35" s="142">
        <f>ROUND((SUM(BG79:BG235)),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43</v>
      </c>
      <c r="F36" s="142">
        <f>ROUND((SUM(BH79:BH235)),  2)</f>
        <v>0</v>
      </c>
      <c r="G36" s="34"/>
      <c r="H36" s="34"/>
      <c r="I36" s="143">
        <v>0.14999999999999999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44</v>
      </c>
      <c r="F37" s="142">
        <f>ROUND((SUM(BI79:BI235)),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106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Oprava staničních kolejí v žst. Česká Třebová</v>
      </c>
      <c r="F48" s="28"/>
      <c r="G48" s="28"/>
      <c r="H48" s="28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104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05 - Oprava výhybky č. 272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27. 6. 2022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107</v>
      </c>
      <c r="D57" s="157"/>
      <c r="E57" s="157"/>
      <c r="F57" s="157"/>
      <c r="G57" s="157"/>
      <c r="H57" s="157"/>
      <c r="I57" s="157"/>
      <c r="J57" s="158" t="s">
        <v>108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109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110</v>
      </c>
      <c r="D66" s="36"/>
      <c r="E66" s="36"/>
      <c r="F66" s="36"/>
      <c r="G66" s="36"/>
      <c r="H66" s="36"/>
      <c r="I66" s="36"/>
      <c r="J66" s="36"/>
      <c r="K66" s="36"/>
      <c r="L66" s="12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5" t="str">
        <f>E7</f>
        <v>Oprava staničních kolejí v žst. Česká Třebová</v>
      </c>
      <c r="F69" s="28"/>
      <c r="G69" s="28"/>
      <c r="H69" s="28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104</v>
      </c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05 - Oprava výhybky č. 272</v>
      </c>
      <c r="F71" s="36"/>
      <c r="G71" s="36"/>
      <c r="H71" s="36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27. 6. 2022</v>
      </c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0"/>
      <c r="B78" s="161"/>
      <c r="C78" s="162" t="s">
        <v>111</v>
      </c>
      <c r="D78" s="163" t="s">
        <v>54</v>
      </c>
      <c r="E78" s="163" t="s">
        <v>50</v>
      </c>
      <c r="F78" s="163" t="s">
        <v>51</v>
      </c>
      <c r="G78" s="163" t="s">
        <v>112</v>
      </c>
      <c r="H78" s="163" t="s">
        <v>113</v>
      </c>
      <c r="I78" s="163" t="s">
        <v>114</v>
      </c>
      <c r="J78" s="163" t="s">
        <v>108</v>
      </c>
      <c r="K78" s="164" t="s">
        <v>115</v>
      </c>
      <c r="L78" s="165"/>
      <c r="M78" s="88" t="s">
        <v>19</v>
      </c>
      <c r="N78" s="89" t="s">
        <v>39</v>
      </c>
      <c r="O78" s="89" t="s">
        <v>116</v>
      </c>
      <c r="P78" s="89" t="s">
        <v>117</v>
      </c>
      <c r="Q78" s="89" t="s">
        <v>118</v>
      </c>
      <c r="R78" s="89" t="s">
        <v>119</v>
      </c>
      <c r="S78" s="89" t="s">
        <v>120</v>
      </c>
      <c r="T78" s="90" t="s">
        <v>121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4"/>
      <c r="B79" s="35"/>
      <c r="C79" s="95" t="s">
        <v>122</v>
      </c>
      <c r="D79" s="36"/>
      <c r="E79" s="36"/>
      <c r="F79" s="36"/>
      <c r="G79" s="36"/>
      <c r="H79" s="36"/>
      <c r="I79" s="36"/>
      <c r="J79" s="166">
        <f>BK79</f>
        <v>0</v>
      </c>
      <c r="K79" s="36"/>
      <c r="L79" s="40"/>
      <c r="M79" s="91"/>
      <c r="N79" s="167"/>
      <c r="O79" s="92"/>
      <c r="P79" s="168">
        <f>SUM(P80:P235)</f>
        <v>0</v>
      </c>
      <c r="Q79" s="92"/>
      <c r="R79" s="168">
        <f>SUM(R80:R235)</f>
        <v>106.172</v>
      </c>
      <c r="S79" s="92"/>
      <c r="T79" s="169">
        <f>SUM(T80:T235)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109</v>
      </c>
      <c r="BK79" s="170">
        <f>SUM(BK80:BK235)</f>
        <v>0</v>
      </c>
    </row>
    <row r="80" s="2" customFormat="1" ht="16.5" customHeight="1">
      <c r="A80" s="34"/>
      <c r="B80" s="35"/>
      <c r="C80" s="171" t="s">
        <v>76</v>
      </c>
      <c r="D80" s="171" t="s">
        <v>123</v>
      </c>
      <c r="E80" s="172" t="s">
        <v>133</v>
      </c>
      <c r="F80" s="173" t="s">
        <v>411</v>
      </c>
      <c r="G80" s="174" t="s">
        <v>135</v>
      </c>
      <c r="H80" s="175">
        <v>18</v>
      </c>
      <c r="I80" s="176"/>
      <c r="J80" s="177">
        <f>ROUND(I80*H80,2)</f>
        <v>0</v>
      </c>
      <c r="K80" s="173" t="s">
        <v>127</v>
      </c>
      <c r="L80" s="40"/>
      <c r="M80" s="178" t="s">
        <v>19</v>
      </c>
      <c r="N80" s="179" t="s">
        <v>40</v>
      </c>
      <c r="O80" s="80"/>
      <c r="P80" s="180">
        <f>O80*H80</f>
        <v>0</v>
      </c>
      <c r="Q80" s="180">
        <v>0</v>
      </c>
      <c r="R80" s="180">
        <f>Q80*H80</f>
        <v>0</v>
      </c>
      <c r="S80" s="180">
        <v>0</v>
      </c>
      <c r="T80" s="18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2" t="s">
        <v>128</v>
      </c>
      <c r="AT80" s="182" t="s">
        <v>123</v>
      </c>
      <c r="AU80" s="182" t="s">
        <v>69</v>
      </c>
      <c r="AY80" s="13" t="s">
        <v>129</v>
      </c>
      <c r="BE80" s="183">
        <f>IF(N80="základní",J80,0)</f>
        <v>0</v>
      </c>
      <c r="BF80" s="183">
        <f>IF(N80="snížená",J80,0)</f>
        <v>0</v>
      </c>
      <c r="BG80" s="183">
        <f>IF(N80="zákl. přenesená",J80,0)</f>
        <v>0</v>
      </c>
      <c r="BH80" s="183">
        <f>IF(N80="sníž. přenesená",J80,0)</f>
        <v>0</v>
      </c>
      <c r="BI80" s="183">
        <f>IF(N80="nulová",J80,0)</f>
        <v>0</v>
      </c>
      <c r="BJ80" s="13" t="s">
        <v>76</v>
      </c>
      <c r="BK80" s="183">
        <f>ROUND(I80*H80,2)</f>
        <v>0</v>
      </c>
      <c r="BL80" s="13" t="s">
        <v>128</v>
      </c>
      <c r="BM80" s="182" t="s">
        <v>78</v>
      </c>
    </row>
    <row r="81" s="2" customFormat="1">
      <c r="A81" s="34"/>
      <c r="B81" s="35"/>
      <c r="C81" s="36"/>
      <c r="D81" s="184" t="s">
        <v>130</v>
      </c>
      <c r="E81" s="36"/>
      <c r="F81" s="185" t="s">
        <v>411</v>
      </c>
      <c r="G81" s="36"/>
      <c r="H81" s="36"/>
      <c r="I81" s="186"/>
      <c r="J81" s="36"/>
      <c r="K81" s="36"/>
      <c r="L81" s="40"/>
      <c r="M81" s="187"/>
      <c r="N81" s="188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130</v>
      </c>
      <c r="AU81" s="13" t="s">
        <v>69</v>
      </c>
    </row>
    <row r="82" s="2" customFormat="1">
      <c r="A82" s="34"/>
      <c r="B82" s="35"/>
      <c r="C82" s="36"/>
      <c r="D82" s="184" t="s">
        <v>131</v>
      </c>
      <c r="E82" s="36"/>
      <c r="F82" s="189" t="s">
        <v>412</v>
      </c>
      <c r="G82" s="36"/>
      <c r="H82" s="36"/>
      <c r="I82" s="186"/>
      <c r="J82" s="36"/>
      <c r="K82" s="36"/>
      <c r="L82" s="40"/>
      <c r="M82" s="187"/>
      <c r="N82" s="188"/>
      <c r="O82" s="80"/>
      <c r="P82" s="80"/>
      <c r="Q82" s="80"/>
      <c r="R82" s="80"/>
      <c r="S82" s="80"/>
      <c r="T82" s="81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3" t="s">
        <v>131</v>
      </c>
      <c r="AU82" s="13" t="s">
        <v>69</v>
      </c>
    </row>
    <row r="83" s="2" customFormat="1" ht="16.5" customHeight="1">
      <c r="A83" s="34"/>
      <c r="B83" s="35"/>
      <c r="C83" s="171" t="s">
        <v>78</v>
      </c>
      <c r="D83" s="171" t="s">
        <v>123</v>
      </c>
      <c r="E83" s="172" t="s">
        <v>413</v>
      </c>
      <c r="F83" s="173" t="s">
        <v>414</v>
      </c>
      <c r="G83" s="174" t="s">
        <v>151</v>
      </c>
      <c r="H83" s="175">
        <v>14.699999999999999</v>
      </c>
      <c r="I83" s="176"/>
      <c r="J83" s="177">
        <f>ROUND(I83*H83,2)</f>
        <v>0</v>
      </c>
      <c r="K83" s="173" t="s">
        <v>127</v>
      </c>
      <c r="L83" s="40"/>
      <c r="M83" s="178" t="s">
        <v>19</v>
      </c>
      <c r="N83" s="179" t="s">
        <v>40</v>
      </c>
      <c r="O83" s="80"/>
      <c r="P83" s="180">
        <f>O83*H83</f>
        <v>0</v>
      </c>
      <c r="Q83" s="180">
        <v>0</v>
      </c>
      <c r="R83" s="180">
        <f>Q83*H83</f>
        <v>0</v>
      </c>
      <c r="S83" s="180">
        <v>0</v>
      </c>
      <c r="T83" s="181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2" t="s">
        <v>128</v>
      </c>
      <c r="AT83" s="182" t="s">
        <v>123</v>
      </c>
      <c r="AU83" s="182" t="s">
        <v>69</v>
      </c>
      <c r="AY83" s="13" t="s">
        <v>129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13" t="s">
        <v>76</v>
      </c>
      <c r="BK83" s="183">
        <f>ROUND(I83*H83,2)</f>
        <v>0</v>
      </c>
      <c r="BL83" s="13" t="s">
        <v>128</v>
      </c>
      <c r="BM83" s="182" t="s">
        <v>128</v>
      </c>
    </row>
    <row r="84" s="2" customFormat="1">
      <c r="A84" s="34"/>
      <c r="B84" s="35"/>
      <c r="C84" s="36"/>
      <c r="D84" s="184" t="s">
        <v>130</v>
      </c>
      <c r="E84" s="36"/>
      <c r="F84" s="185" t="s">
        <v>414</v>
      </c>
      <c r="G84" s="36"/>
      <c r="H84" s="36"/>
      <c r="I84" s="186"/>
      <c r="J84" s="36"/>
      <c r="K84" s="36"/>
      <c r="L84" s="40"/>
      <c r="M84" s="187"/>
      <c r="N84" s="188"/>
      <c r="O84" s="80"/>
      <c r="P84" s="80"/>
      <c r="Q84" s="80"/>
      <c r="R84" s="80"/>
      <c r="S84" s="80"/>
      <c r="T84" s="81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3" t="s">
        <v>130</v>
      </c>
      <c r="AU84" s="13" t="s">
        <v>69</v>
      </c>
    </row>
    <row r="85" s="2" customFormat="1">
      <c r="A85" s="34"/>
      <c r="B85" s="35"/>
      <c r="C85" s="36"/>
      <c r="D85" s="184" t="s">
        <v>131</v>
      </c>
      <c r="E85" s="36"/>
      <c r="F85" s="189" t="s">
        <v>415</v>
      </c>
      <c r="G85" s="36"/>
      <c r="H85" s="36"/>
      <c r="I85" s="186"/>
      <c r="J85" s="36"/>
      <c r="K85" s="36"/>
      <c r="L85" s="40"/>
      <c r="M85" s="187"/>
      <c r="N85" s="188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131</v>
      </c>
      <c r="AU85" s="13" t="s">
        <v>69</v>
      </c>
    </row>
    <row r="86" s="2" customFormat="1" ht="37.8" customHeight="1">
      <c r="A86" s="34"/>
      <c r="B86" s="35"/>
      <c r="C86" s="171" t="s">
        <v>137</v>
      </c>
      <c r="D86" s="171" t="s">
        <v>123</v>
      </c>
      <c r="E86" s="172" t="s">
        <v>149</v>
      </c>
      <c r="F86" s="173" t="s">
        <v>150</v>
      </c>
      <c r="G86" s="174" t="s">
        <v>151</v>
      </c>
      <c r="H86" s="175">
        <v>14.699999999999999</v>
      </c>
      <c r="I86" s="176"/>
      <c r="J86" s="177">
        <f>ROUND(I86*H86,2)</f>
        <v>0</v>
      </c>
      <c r="K86" s="173" t="s">
        <v>127</v>
      </c>
      <c r="L86" s="40"/>
      <c r="M86" s="178" t="s">
        <v>19</v>
      </c>
      <c r="N86" s="179" t="s">
        <v>40</v>
      </c>
      <c r="O86" s="80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2" t="s">
        <v>128</v>
      </c>
      <c r="AT86" s="182" t="s">
        <v>123</v>
      </c>
      <c r="AU86" s="182" t="s">
        <v>69</v>
      </c>
      <c r="AY86" s="13" t="s">
        <v>129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3" t="s">
        <v>76</v>
      </c>
      <c r="BK86" s="183">
        <f>ROUND(I86*H86,2)</f>
        <v>0</v>
      </c>
      <c r="BL86" s="13" t="s">
        <v>128</v>
      </c>
      <c r="BM86" s="182" t="s">
        <v>141</v>
      </c>
    </row>
    <row r="87" s="2" customFormat="1">
      <c r="A87" s="34"/>
      <c r="B87" s="35"/>
      <c r="C87" s="36"/>
      <c r="D87" s="184" t="s">
        <v>130</v>
      </c>
      <c r="E87" s="36"/>
      <c r="F87" s="185" t="s">
        <v>150</v>
      </c>
      <c r="G87" s="36"/>
      <c r="H87" s="36"/>
      <c r="I87" s="186"/>
      <c r="J87" s="36"/>
      <c r="K87" s="36"/>
      <c r="L87" s="40"/>
      <c r="M87" s="187"/>
      <c r="N87" s="188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130</v>
      </c>
      <c r="AU87" s="13" t="s">
        <v>69</v>
      </c>
    </row>
    <row r="88" s="2" customFormat="1">
      <c r="A88" s="34"/>
      <c r="B88" s="35"/>
      <c r="C88" s="36"/>
      <c r="D88" s="184" t="s">
        <v>131</v>
      </c>
      <c r="E88" s="36"/>
      <c r="F88" s="189" t="s">
        <v>416</v>
      </c>
      <c r="G88" s="36"/>
      <c r="H88" s="36"/>
      <c r="I88" s="186"/>
      <c r="J88" s="36"/>
      <c r="K88" s="36"/>
      <c r="L88" s="40"/>
      <c r="M88" s="187"/>
      <c r="N88" s="188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131</v>
      </c>
      <c r="AU88" s="13" t="s">
        <v>69</v>
      </c>
    </row>
    <row r="89" s="2" customFormat="1" ht="16.5" customHeight="1">
      <c r="A89" s="34"/>
      <c r="B89" s="35"/>
      <c r="C89" s="171" t="s">
        <v>128</v>
      </c>
      <c r="D89" s="171" t="s">
        <v>123</v>
      </c>
      <c r="E89" s="172" t="s">
        <v>417</v>
      </c>
      <c r="F89" s="173" t="s">
        <v>418</v>
      </c>
      <c r="G89" s="174" t="s">
        <v>135</v>
      </c>
      <c r="H89" s="175">
        <v>23</v>
      </c>
      <c r="I89" s="176"/>
      <c r="J89" s="177">
        <f>ROUND(I89*H89,2)</f>
        <v>0</v>
      </c>
      <c r="K89" s="173" t="s">
        <v>127</v>
      </c>
      <c r="L89" s="40"/>
      <c r="M89" s="178" t="s">
        <v>19</v>
      </c>
      <c r="N89" s="179" t="s">
        <v>40</v>
      </c>
      <c r="O89" s="80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2" t="s">
        <v>128</v>
      </c>
      <c r="AT89" s="182" t="s">
        <v>123</v>
      </c>
      <c r="AU89" s="182" t="s">
        <v>69</v>
      </c>
      <c r="AY89" s="13" t="s">
        <v>129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3" t="s">
        <v>76</v>
      </c>
      <c r="BK89" s="183">
        <f>ROUND(I89*H89,2)</f>
        <v>0</v>
      </c>
      <c r="BL89" s="13" t="s">
        <v>128</v>
      </c>
      <c r="BM89" s="182" t="s">
        <v>146</v>
      </c>
    </row>
    <row r="90" s="2" customFormat="1">
      <c r="A90" s="34"/>
      <c r="B90" s="35"/>
      <c r="C90" s="36"/>
      <c r="D90" s="184" t="s">
        <v>130</v>
      </c>
      <c r="E90" s="36"/>
      <c r="F90" s="185" t="s">
        <v>418</v>
      </c>
      <c r="G90" s="36"/>
      <c r="H90" s="36"/>
      <c r="I90" s="186"/>
      <c r="J90" s="36"/>
      <c r="K90" s="36"/>
      <c r="L90" s="40"/>
      <c r="M90" s="187"/>
      <c r="N90" s="188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130</v>
      </c>
      <c r="AU90" s="13" t="s">
        <v>69</v>
      </c>
    </row>
    <row r="91" s="2" customFormat="1">
      <c r="A91" s="34"/>
      <c r="B91" s="35"/>
      <c r="C91" s="36"/>
      <c r="D91" s="184" t="s">
        <v>131</v>
      </c>
      <c r="E91" s="36"/>
      <c r="F91" s="189" t="s">
        <v>419</v>
      </c>
      <c r="G91" s="36"/>
      <c r="H91" s="36"/>
      <c r="I91" s="186"/>
      <c r="J91" s="36"/>
      <c r="K91" s="36"/>
      <c r="L91" s="40"/>
      <c r="M91" s="187"/>
      <c r="N91" s="188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131</v>
      </c>
      <c r="AU91" s="13" t="s">
        <v>69</v>
      </c>
    </row>
    <row r="92" s="2" customFormat="1" ht="16.5" customHeight="1">
      <c r="A92" s="34"/>
      <c r="B92" s="35"/>
      <c r="C92" s="171" t="s">
        <v>148</v>
      </c>
      <c r="D92" s="171" t="s">
        <v>123</v>
      </c>
      <c r="E92" s="172" t="s">
        <v>420</v>
      </c>
      <c r="F92" s="173" t="s">
        <v>421</v>
      </c>
      <c r="G92" s="174" t="s">
        <v>135</v>
      </c>
      <c r="H92" s="175">
        <v>18</v>
      </c>
      <c r="I92" s="176"/>
      <c r="J92" s="177">
        <f>ROUND(I92*H92,2)</f>
        <v>0</v>
      </c>
      <c r="K92" s="173" t="s">
        <v>127</v>
      </c>
      <c r="L92" s="40"/>
      <c r="M92" s="178" t="s">
        <v>19</v>
      </c>
      <c r="N92" s="179" t="s">
        <v>40</v>
      </c>
      <c r="O92" s="80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128</v>
      </c>
      <c r="AT92" s="182" t="s">
        <v>123</v>
      </c>
      <c r="AU92" s="182" t="s">
        <v>69</v>
      </c>
      <c r="AY92" s="13" t="s">
        <v>129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3" t="s">
        <v>76</v>
      </c>
      <c r="BK92" s="183">
        <f>ROUND(I92*H92,2)</f>
        <v>0</v>
      </c>
      <c r="BL92" s="13" t="s">
        <v>128</v>
      </c>
      <c r="BM92" s="182" t="s">
        <v>152</v>
      </c>
    </row>
    <row r="93" s="2" customFormat="1">
      <c r="A93" s="34"/>
      <c r="B93" s="35"/>
      <c r="C93" s="36"/>
      <c r="D93" s="184" t="s">
        <v>130</v>
      </c>
      <c r="E93" s="36"/>
      <c r="F93" s="185" t="s">
        <v>421</v>
      </c>
      <c r="G93" s="36"/>
      <c r="H93" s="36"/>
      <c r="I93" s="186"/>
      <c r="J93" s="36"/>
      <c r="K93" s="36"/>
      <c r="L93" s="40"/>
      <c r="M93" s="187"/>
      <c r="N93" s="188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130</v>
      </c>
      <c r="AU93" s="13" t="s">
        <v>69</v>
      </c>
    </row>
    <row r="94" s="2" customFormat="1">
      <c r="A94" s="34"/>
      <c r="B94" s="35"/>
      <c r="C94" s="36"/>
      <c r="D94" s="184" t="s">
        <v>131</v>
      </c>
      <c r="E94" s="36"/>
      <c r="F94" s="189" t="s">
        <v>422</v>
      </c>
      <c r="G94" s="36"/>
      <c r="H94" s="36"/>
      <c r="I94" s="186"/>
      <c r="J94" s="36"/>
      <c r="K94" s="36"/>
      <c r="L94" s="40"/>
      <c r="M94" s="187"/>
      <c r="N94" s="188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131</v>
      </c>
      <c r="AU94" s="13" t="s">
        <v>69</v>
      </c>
    </row>
    <row r="95" s="2" customFormat="1" ht="16.5" customHeight="1">
      <c r="A95" s="34"/>
      <c r="B95" s="35"/>
      <c r="C95" s="171" t="s">
        <v>141</v>
      </c>
      <c r="D95" s="171" t="s">
        <v>123</v>
      </c>
      <c r="E95" s="172" t="s">
        <v>423</v>
      </c>
      <c r="F95" s="173" t="s">
        <v>424</v>
      </c>
      <c r="G95" s="174" t="s">
        <v>135</v>
      </c>
      <c r="H95" s="175">
        <v>5</v>
      </c>
      <c r="I95" s="176"/>
      <c r="J95" s="177">
        <f>ROUND(I95*H95,2)</f>
        <v>0</v>
      </c>
      <c r="K95" s="173" t="s">
        <v>127</v>
      </c>
      <c r="L95" s="40"/>
      <c r="M95" s="178" t="s">
        <v>19</v>
      </c>
      <c r="N95" s="179" t="s">
        <v>40</v>
      </c>
      <c r="O95" s="80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128</v>
      </c>
      <c r="AT95" s="182" t="s">
        <v>123</v>
      </c>
      <c r="AU95" s="182" t="s">
        <v>69</v>
      </c>
      <c r="AY95" s="13" t="s">
        <v>129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3" t="s">
        <v>76</v>
      </c>
      <c r="BK95" s="183">
        <f>ROUND(I95*H95,2)</f>
        <v>0</v>
      </c>
      <c r="BL95" s="13" t="s">
        <v>128</v>
      </c>
      <c r="BM95" s="182" t="s">
        <v>156</v>
      </c>
    </row>
    <row r="96" s="2" customFormat="1">
      <c r="A96" s="34"/>
      <c r="B96" s="35"/>
      <c r="C96" s="36"/>
      <c r="D96" s="184" t="s">
        <v>130</v>
      </c>
      <c r="E96" s="36"/>
      <c r="F96" s="185" t="s">
        <v>424</v>
      </c>
      <c r="G96" s="36"/>
      <c r="H96" s="36"/>
      <c r="I96" s="186"/>
      <c r="J96" s="36"/>
      <c r="K96" s="36"/>
      <c r="L96" s="40"/>
      <c r="M96" s="187"/>
      <c r="N96" s="188"/>
      <c r="O96" s="80"/>
      <c r="P96" s="80"/>
      <c r="Q96" s="80"/>
      <c r="R96" s="80"/>
      <c r="S96" s="80"/>
      <c r="T96" s="8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130</v>
      </c>
      <c r="AU96" s="13" t="s">
        <v>69</v>
      </c>
    </row>
    <row r="97" s="2" customFormat="1">
      <c r="A97" s="34"/>
      <c r="B97" s="35"/>
      <c r="C97" s="36"/>
      <c r="D97" s="184" t="s">
        <v>131</v>
      </c>
      <c r="E97" s="36"/>
      <c r="F97" s="189" t="s">
        <v>425</v>
      </c>
      <c r="G97" s="36"/>
      <c r="H97" s="36"/>
      <c r="I97" s="186"/>
      <c r="J97" s="36"/>
      <c r="K97" s="36"/>
      <c r="L97" s="40"/>
      <c r="M97" s="187"/>
      <c r="N97" s="188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131</v>
      </c>
      <c r="AU97" s="13" t="s">
        <v>69</v>
      </c>
    </row>
    <row r="98" s="2" customFormat="1" ht="24.15" customHeight="1">
      <c r="A98" s="34"/>
      <c r="B98" s="35"/>
      <c r="C98" s="171" t="s">
        <v>158</v>
      </c>
      <c r="D98" s="171" t="s">
        <v>123</v>
      </c>
      <c r="E98" s="172" t="s">
        <v>426</v>
      </c>
      <c r="F98" s="173" t="s">
        <v>427</v>
      </c>
      <c r="G98" s="174" t="s">
        <v>135</v>
      </c>
      <c r="H98" s="175">
        <v>3</v>
      </c>
      <c r="I98" s="176"/>
      <c r="J98" s="177">
        <f>ROUND(I98*H98,2)</f>
        <v>0</v>
      </c>
      <c r="K98" s="173" t="s">
        <v>127</v>
      </c>
      <c r="L98" s="40"/>
      <c r="M98" s="178" t="s">
        <v>19</v>
      </c>
      <c r="N98" s="179" t="s">
        <v>40</v>
      </c>
      <c r="O98" s="80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128</v>
      </c>
      <c r="AT98" s="182" t="s">
        <v>123</v>
      </c>
      <c r="AU98" s="182" t="s">
        <v>69</v>
      </c>
      <c r="AY98" s="13" t="s">
        <v>129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3" t="s">
        <v>76</v>
      </c>
      <c r="BK98" s="183">
        <f>ROUND(I98*H98,2)</f>
        <v>0</v>
      </c>
      <c r="BL98" s="13" t="s">
        <v>128</v>
      </c>
      <c r="BM98" s="182" t="s">
        <v>161</v>
      </c>
    </row>
    <row r="99" s="2" customFormat="1">
      <c r="A99" s="34"/>
      <c r="B99" s="35"/>
      <c r="C99" s="36"/>
      <c r="D99" s="184" t="s">
        <v>130</v>
      </c>
      <c r="E99" s="36"/>
      <c r="F99" s="185" t="s">
        <v>427</v>
      </c>
      <c r="G99" s="36"/>
      <c r="H99" s="36"/>
      <c r="I99" s="186"/>
      <c r="J99" s="36"/>
      <c r="K99" s="36"/>
      <c r="L99" s="40"/>
      <c r="M99" s="187"/>
      <c r="N99" s="188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130</v>
      </c>
      <c r="AU99" s="13" t="s">
        <v>69</v>
      </c>
    </row>
    <row r="100" s="2" customFormat="1">
      <c r="A100" s="34"/>
      <c r="B100" s="35"/>
      <c r="C100" s="36"/>
      <c r="D100" s="184" t="s">
        <v>131</v>
      </c>
      <c r="E100" s="36"/>
      <c r="F100" s="189" t="s">
        <v>428</v>
      </c>
      <c r="G100" s="36"/>
      <c r="H100" s="36"/>
      <c r="I100" s="186"/>
      <c r="J100" s="36"/>
      <c r="K100" s="36"/>
      <c r="L100" s="40"/>
      <c r="M100" s="187"/>
      <c r="N100" s="188"/>
      <c r="O100" s="80"/>
      <c r="P100" s="80"/>
      <c r="Q100" s="80"/>
      <c r="R100" s="80"/>
      <c r="S100" s="80"/>
      <c r="T100" s="81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3" t="s">
        <v>131</v>
      </c>
      <c r="AU100" s="13" t="s">
        <v>69</v>
      </c>
    </row>
    <row r="101" s="2" customFormat="1" ht="16.5" customHeight="1">
      <c r="A101" s="34"/>
      <c r="B101" s="35"/>
      <c r="C101" s="171" t="s">
        <v>146</v>
      </c>
      <c r="D101" s="171" t="s">
        <v>123</v>
      </c>
      <c r="E101" s="172" t="s">
        <v>429</v>
      </c>
      <c r="F101" s="173" t="s">
        <v>430</v>
      </c>
      <c r="G101" s="174" t="s">
        <v>221</v>
      </c>
      <c r="H101" s="175">
        <v>43.759999999999998</v>
      </c>
      <c r="I101" s="176"/>
      <c r="J101" s="177">
        <f>ROUND(I101*H101,2)</f>
        <v>0</v>
      </c>
      <c r="K101" s="173" t="s">
        <v>127</v>
      </c>
      <c r="L101" s="40"/>
      <c r="M101" s="178" t="s">
        <v>19</v>
      </c>
      <c r="N101" s="179" t="s">
        <v>40</v>
      </c>
      <c r="O101" s="80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2" t="s">
        <v>128</v>
      </c>
      <c r="AT101" s="182" t="s">
        <v>123</v>
      </c>
      <c r="AU101" s="182" t="s">
        <v>69</v>
      </c>
      <c r="AY101" s="13" t="s">
        <v>129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3" t="s">
        <v>76</v>
      </c>
      <c r="BK101" s="183">
        <f>ROUND(I101*H101,2)</f>
        <v>0</v>
      </c>
      <c r="BL101" s="13" t="s">
        <v>128</v>
      </c>
      <c r="BM101" s="182" t="s">
        <v>165</v>
      </c>
    </row>
    <row r="102" s="2" customFormat="1">
      <c r="A102" s="34"/>
      <c r="B102" s="35"/>
      <c r="C102" s="36"/>
      <c r="D102" s="184" t="s">
        <v>130</v>
      </c>
      <c r="E102" s="36"/>
      <c r="F102" s="185" t="s">
        <v>430</v>
      </c>
      <c r="G102" s="36"/>
      <c r="H102" s="36"/>
      <c r="I102" s="186"/>
      <c r="J102" s="36"/>
      <c r="K102" s="36"/>
      <c r="L102" s="40"/>
      <c r="M102" s="187"/>
      <c r="N102" s="188"/>
      <c r="O102" s="80"/>
      <c r="P102" s="80"/>
      <c r="Q102" s="80"/>
      <c r="R102" s="80"/>
      <c r="S102" s="80"/>
      <c r="T102" s="81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3" t="s">
        <v>130</v>
      </c>
      <c r="AU102" s="13" t="s">
        <v>69</v>
      </c>
    </row>
    <row r="103" s="2" customFormat="1">
      <c r="A103" s="34"/>
      <c r="B103" s="35"/>
      <c r="C103" s="36"/>
      <c r="D103" s="184" t="s">
        <v>131</v>
      </c>
      <c r="E103" s="36"/>
      <c r="F103" s="189" t="s">
        <v>431</v>
      </c>
      <c r="G103" s="36"/>
      <c r="H103" s="36"/>
      <c r="I103" s="186"/>
      <c r="J103" s="36"/>
      <c r="K103" s="36"/>
      <c r="L103" s="40"/>
      <c r="M103" s="187"/>
      <c r="N103" s="188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131</v>
      </c>
      <c r="AU103" s="13" t="s">
        <v>69</v>
      </c>
    </row>
    <row r="104" s="2" customFormat="1" ht="16.5" customHeight="1">
      <c r="A104" s="34"/>
      <c r="B104" s="35"/>
      <c r="C104" s="171" t="s">
        <v>167</v>
      </c>
      <c r="D104" s="171" t="s">
        <v>123</v>
      </c>
      <c r="E104" s="172" t="s">
        <v>172</v>
      </c>
      <c r="F104" s="173" t="s">
        <v>173</v>
      </c>
      <c r="G104" s="174" t="s">
        <v>126</v>
      </c>
      <c r="H104" s="175">
        <v>39</v>
      </c>
      <c r="I104" s="176"/>
      <c r="J104" s="177">
        <f>ROUND(I104*H104,2)</f>
        <v>0</v>
      </c>
      <c r="K104" s="173" t="s">
        <v>127</v>
      </c>
      <c r="L104" s="40"/>
      <c r="M104" s="178" t="s">
        <v>19</v>
      </c>
      <c r="N104" s="179" t="s">
        <v>40</v>
      </c>
      <c r="O104" s="80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128</v>
      </c>
      <c r="AT104" s="182" t="s">
        <v>123</v>
      </c>
      <c r="AU104" s="182" t="s">
        <v>69</v>
      </c>
      <c r="AY104" s="13" t="s">
        <v>129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3" t="s">
        <v>76</v>
      </c>
      <c r="BK104" s="183">
        <f>ROUND(I104*H104,2)</f>
        <v>0</v>
      </c>
      <c r="BL104" s="13" t="s">
        <v>128</v>
      </c>
      <c r="BM104" s="182" t="s">
        <v>170</v>
      </c>
    </row>
    <row r="105" s="2" customFormat="1">
      <c r="A105" s="34"/>
      <c r="B105" s="35"/>
      <c r="C105" s="36"/>
      <c r="D105" s="184" t="s">
        <v>130</v>
      </c>
      <c r="E105" s="36"/>
      <c r="F105" s="185" t="s">
        <v>173</v>
      </c>
      <c r="G105" s="36"/>
      <c r="H105" s="36"/>
      <c r="I105" s="186"/>
      <c r="J105" s="36"/>
      <c r="K105" s="36"/>
      <c r="L105" s="40"/>
      <c r="M105" s="187"/>
      <c r="N105" s="188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130</v>
      </c>
      <c r="AU105" s="13" t="s">
        <v>69</v>
      </c>
    </row>
    <row r="106" s="2" customFormat="1">
      <c r="A106" s="34"/>
      <c r="B106" s="35"/>
      <c r="C106" s="36"/>
      <c r="D106" s="184" t="s">
        <v>131</v>
      </c>
      <c r="E106" s="36"/>
      <c r="F106" s="189" t="s">
        <v>432</v>
      </c>
      <c r="G106" s="36"/>
      <c r="H106" s="36"/>
      <c r="I106" s="186"/>
      <c r="J106" s="36"/>
      <c r="K106" s="36"/>
      <c r="L106" s="40"/>
      <c r="M106" s="187"/>
      <c r="N106" s="188"/>
      <c r="O106" s="80"/>
      <c r="P106" s="80"/>
      <c r="Q106" s="80"/>
      <c r="R106" s="80"/>
      <c r="S106" s="80"/>
      <c r="T106" s="81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3" t="s">
        <v>131</v>
      </c>
      <c r="AU106" s="13" t="s">
        <v>69</v>
      </c>
    </row>
    <row r="107" s="2" customFormat="1" ht="33" customHeight="1">
      <c r="A107" s="34"/>
      <c r="B107" s="35"/>
      <c r="C107" s="171" t="s">
        <v>152</v>
      </c>
      <c r="D107" s="171" t="s">
        <v>123</v>
      </c>
      <c r="E107" s="172" t="s">
        <v>177</v>
      </c>
      <c r="F107" s="173" t="s">
        <v>178</v>
      </c>
      <c r="G107" s="174" t="s">
        <v>151</v>
      </c>
      <c r="H107" s="175">
        <v>63.015000000000001</v>
      </c>
      <c r="I107" s="176"/>
      <c r="J107" s="177">
        <f>ROUND(I107*H107,2)</f>
        <v>0</v>
      </c>
      <c r="K107" s="173" t="s">
        <v>127</v>
      </c>
      <c r="L107" s="40"/>
      <c r="M107" s="178" t="s">
        <v>19</v>
      </c>
      <c r="N107" s="179" t="s">
        <v>40</v>
      </c>
      <c r="O107" s="80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2" t="s">
        <v>128</v>
      </c>
      <c r="AT107" s="182" t="s">
        <v>123</v>
      </c>
      <c r="AU107" s="182" t="s">
        <v>69</v>
      </c>
      <c r="AY107" s="13" t="s">
        <v>129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3" t="s">
        <v>76</v>
      </c>
      <c r="BK107" s="183">
        <f>ROUND(I107*H107,2)</f>
        <v>0</v>
      </c>
      <c r="BL107" s="13" t="s">
        <v>128</v>
      </c>
      <c r="BM107" s="182" t="s">
        <v>174</v>
      </c>
    </row>
    <row r="108" s="2" customFormat="1">
      <c r="A108" s="34"/>
      <c r="B108" s="35"/>
      <c r="C108" s="36"/>
      <c r="D108" s="184" t="s">
        <v>130</v>
      </c>
      <c r="E108" s="36"/>
      <c r="F108" s="185" t="s">
        <v>178</v>
      </c>
      <c r="G108" s="36"/>
      <c r="H108" s="36"/>
      <c r="I108" s="186"/>
      <c r="J108" s="36"/>
      <c r="K108" s="36"/>
      <c r="L108" s="40"/>
      <c r="M108" s="187"/>
      <c r="N108" s="188"/>
      <c r="O108" s="80"/>
      <c r="P108" s="80"/>
      <c r="Q108" s="80"/>
      <c r="R108" s="80"/>
      <c r="S108" s="80"/>
      <c r="T108" s="81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3" t="s">
        <v>130</v>
      </c>
      <c r="AU108" s="13" t="s">
        <v>69</v>
      </c>
    </row>
    <row r="109" s="2" customFormat="1">
      <c r="A109" s="34"/>
      <c r="B109" s="35"/>
      <c r="C109" s="36"/>
      <c r="D109" s="184" t="s">
        <v>131</v>
      </c>
      <c r="E109" s="36"/>
      <c r="F109" s="189" t="s">
        <v>433</v>
      </c>
      <c r="G109" s="36"/>
      <c r="H109" s="36"/>
      <c r="I109" s="186"/>
      <c r="J109" s="36"/>
      <c r="K109" s="36"/>
      <c r="L109" s="40"/>
      <c r="M109" s="187"/>
      <c r="N109" s="188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131</v>
      </c>
      <c r="AU109" s="13" t="s">
        <v>69</v>
      </c>
    </row>
    <row r="110" s="2" customFormat="1" ht="16.5" customHeight="1">
      <c r="A110" s="34"/>
      <c r="B110" s="35"/>
      <c r="C110" s="171" t="s">
        <v>176</v>
      </c>
      <c r="D110" s="171" t="s">
        <v>123</v>
      </c>
      <c r="E110" s="172" t="s">
        <v>181</v>
      </c>
      <c r="F110" s="173" t="s">
        <v>182</v>
      </c>
      <c r="G110" s="174" t="s">
        <v>151</v>
      </c>
      <c r="H110" s="175">
        <v>63.015000000000001</v>
      </c>
      <c r="I110" s="176"/>
      <c r="J110" s="177">
        <f>ROUND(I110*H110,2)</f>
        <v>0</v>
      </c>
      <c r="K110" s="173" t="s">
        <v>127</v>
      </c>
      <c r="L110" s="40"/>
      <c r="M110" s="178" t="s">
        <v>19</v>
      </c>
      <c r="N110" s="179" t="s">
        <v>40</v>
      </c>
      <c r="O110" s="80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2" t="s">
        <v>128</v>
      </c>
      <c r="AT110" s="182" t="s">
        <v>123</v>
      </c>
      <c r="AU110" s="182" t="s">
        <v>69</v>
      </c>
      <c r="AY110" s="13" t="s">
        <v>129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3" t="s">
        <v>76</v>
      </c>
      <c r="BK110" s="183">
        <f>ROUND(I110*H110,2)</f>
        <v>0</v>
      </c>
      <c r="BL110" s="13" t="s">
        <v>128</v>
      </c>
      <c r="BM110" s="182" t="s">
        <v>179</v>
      </c>
    </row>
    <row r="111" s="2" customFormat="1">
      <c r="A111" s="34"/>
      <c r="B111" s="35"/>
      <c r="C111" s="36"/>
      <c r="D111" s="184" t="s">
        <v>130</v>
      </c>
      <c r="E111" s="36"/>
      <c r="F111" s="185" t="s">
        <v>182</v>
      </c>
      <c r="G111" s="36"/>
      <c r="H111" s="36"/>
      <c r="I111" s="186"/>
      <c r="J111" s="36"/>
      <c r="K111" s="36"/>
      <c r="L111" s="40"/>
      <c r="M111" s="187"/>
      <c r="N111" s="188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130</v>
      </c>
      <c r="AU111" s="13" t="s">
        <v>69</v>
      </c>
    </row>
    <row r="112" s="2" customFormat="1">
      <c r="A112" s="34"/>
      <c r="B112" s="35"/>
      <c r="C112" s="36"/>
      <c r="D112" s="184" t="s">
        <v>131</v>
      </c>
      <c r="E112" s="36"/>
      <c r="F112" s="189" t="s">
        <v>434</v>
      </c>
      <c r="G112" s="36"/>
      <c r="H112" s="36"/>
      <c r="I112" s="186"/>
      <c r="J112" s="36"/>
      <c r="K112" s="36"/>
      <c r="L112" s="40"/>
      <c r="M112" s="187"/>
      <c r="N112" s="188"/>
      <c r="O112" s="80"/>
      <c r="P112" s="80"/>
      <c r="Q112" s="80"/>
      <c r="R112" s="80"/>
      <c r="S112" s="80"/>
      <c r="T112" s="81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3" t="s">
        <v>131</v>
      </c>
      <c r="AU112" s="13" t="s">
        <v>69</v>
      </c>
    </row>
    <row r="113" s="2" customFormat="1" ht="33" customHeight="1">
      <c r="A113" s="34"/>
      <c r="B113" s="35"/>
      <c r="C113" s="171" t="s">
        <v>156</v>
      </c>
      <c r="D113" s="171" t="s">
        <v>123</v>
      </c>
      <c r="E113" s="172" t="s">
        <v>177</v>
      </c>
      <c r="F113" s="173" t="s">
        <v>178</v>
      </c>
      <c r="G113" s="174" t="s">
        <v>151</v>
      </c>
      <c r="H113" s="175">
        <v>63.015000000000001</v>
      </c>
      <c r="I113" s="176"/>
      <c r="J113" s="177">
        <f>ROUND(I113*H113,2)</f>
        <v>0</v>
      </c>
      <c r="K113" s="173" t="s">
        <v>127</v>
      </c>
      <c r="L113" s="40"/>
      <c r="M113" s="178" t="s">
        <v>19</v>
      </c>
      <c r="N113" s="179" t="s">
        <v>40</v>
      </c>
      <c r="O113" s="80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2" t="s">
        <v>128</v>
      </c>
      <c r="AT113" s="182" t="s">
        <v>123</v>
      </c>
      <c r="AU113" s="182" t="s">
        <v>69</v>
      </c>
      <c r="AY113" s="13" t="s">
        <v>129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3" t="s">
        <v>76</v>
      </c>
      <c r="BK113" s="183">
        <f>ROUND(I113*H113,2)</f>
        <v>0</v>
      </c>
      <c r="BL113" s="13" t="s">
        <v>128</v>
      </c>
      <c r="BM113" s="182" t="s">
        <v>183</v>
      </c>
    </row>
    <row r="114" s="2" customFormat="1">
      <c r="A114" s="34"/>
      <c r="B114" s="35"/>
      <c r="C114" s="36"/>
      <c r="D114" s="184" t="s">
        <v>130</v>
      </c>
      <c r="E114" s="36"/>
      <c r="F114" s="185" t="s">
        <v>178</v>
      </c>
      <c r="G114" s="36"/>
      <c r="H114" s="36"/>
      <c r="I114" s="186"/>
      <c r="J114" s="36"/>
      <c r="K114" s="36"/>
      <c r="L114" s="40"/>
      <c r="M114" s="187"/>
      <c r="N114" s="188"/>
      <c r="O114" s="80"/>
      <c r="P114" s="80"/>
      <c r="Q114" s="80"/>
      <c r="R114" s="80"/>
      <c r="S114" s="80"/>
      <c r="T114" s="81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3" t="s">
        <v>130</v>
      </c>
      <c r="AU114" s="13" t="s">
        <v>69</v>
      </c>
    </row>
    <row r="115" s="2" customFormat="1">
      <c r="A115" s="34"/>
      <c r="B115" s="35"/>
      <c r="C115" s="36"/>
      <c r="D115" s="184" t="s">
        <v>131</v>
      </c>
      <c r="E115" s="36"/>
      <c r="F115" s="189" t="s">
        <v>435</v>
      </c>
      <c r="G115" s="36"/>
      <c r="H115" s="36"/>
      <c r="I115" s="186"/>
      <c r="J115" s="36"/>
      <c r="K115" s="36"/>
      <c r="L115" s="40"/>
      <c r="M115" s="187"/>
      <c r="N115" s="188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131</v>
      </c>
      <c r="AU115" s="13" t="s">
        <v>69</v>
      </c>
    </row>
    <row r="116" s="2" customFormat="1" ht="16.5" customHeight="1">
      <c r="A116" s="34"/>
      <c r="B116" s="35"/>
      <c r="C116" s="171" t="s">
        <v>185</v>
      </c>
      <c r="D116" s="171" t="s">
        <v>123</v>
      </c>
      <c r="E116" s="172" t="s">
        <v>188</v>
      </c>
      <c r="F116" s="173" t="s">
        <v>189</v>
      </c>
      <c r="G116" s="174" t="s">
        <v>151</v>
      </c>
      <c r="H116" s="175">
        <v>63.015000000000001</v>
      </c>
      <c r="I116" s="176"/>
      <c r="J116" s="177">
        <f>ROUND(I116*H116,2)</f>
        <v>0</v>
      </c>
      <c r="K116" s="173" t="s">
        <v>127</v>
      </c>
      <c r="L116" s="40"/>
      <c r="M116" s="178" t="s">
        <v>19</v>
      </c>
      <c r="N116" s="179" t="s">
        <v>40</v>
      </c>
      <c r="O116" s="80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2" t="s">
        <v>128</v>
      </c>
      <c r="AT116" s="182" t="s">
        <v>123</v>
      </c>
      <c r="AU116" s="182" t="s">
        <v>69</v>
      </c>
      <c r="AY116" s="13" t="s">
        <v>129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3" t="s">
        <v>76</v>
      </c>
      <c r="BK116" s="183">
        <f>ROUND(I116*H116,2)</f>
        <v>0</v>
      </c>
      <c r="BL116" s="13" t="s">
        <v>128</v>
      </c>
      <c r="BM116" s="182" t="s">
        <v>186</v>
      </c>
    </row>
    <row r="117" s="2" customFormat="1">
      <c r="A117" s="34"/>
      <c r="B117" s="35"/>
      <c r="C117" s="36"/>
      <c r="D117" s="184" t="s">
        <v>130</v>
      </c>
      <c r="E117" s="36"/>
      <c r="F117" s="185" t="s">
        <v>189</v>
      </c>
      <c r="G117" s="36"/>
      <c r="H117" s="36"/>
      <c r="I117" s="186"/>
      <c r="J117" s="36"/>
      <c r="K117" s="36"/>
      <c r="L117" s="40"/>
      <c r="M117" s="187"/>
      <c r="N117" s="188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130</v>
      </c>
      <c r="AU117" s="13" t="s">
        <v>69</v>
      </c>
    </row>
    <row r="118" s="2" customFormat="1">
      <c r="A118" s="34"/>
      <c r="B118" s="35"/>
      <c r="C118" s="36"/>
      <c r="D118" s="184" t="s">
        <v>131</v>
      </c>
      <c r="E118" s="36"/>
      <c r="F118" s="189" t="s">
        <v>191</v>
      </c>
      <c r="G118" s="36"/>
      <c r="H118" s="36"/>
      <c r="I118" s="186"/>
      <c r="J118" s="36"/>
      <c r="K118" s="36"/>
      <c r="L118" s="40"/>
      <c r="M118" s="187"/>
      <c r="N118" s="188"/>
      <c r="O118" s="80"/>
      <c r="P118" s="80"/>
      <c r="Q118" s="80"/>
      <c r="R118" s="80"/>
      <c r="S118" s="80"/>
      <c r="T118" s="81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131</v>
      </c>
      <c r="AU118" s="13" t="s">
        <v>69</v>
      </c>
    </row>
    <row r="119" s="2" customFormat="1" ht="16.5" customHeight="1">
      <c r="A119" s="34"/>
      <c r="B119" s="35"/>
      <c r="C119" s="171" t="s">
        <v>161</v>
      </c>
      <c r="D119" s="171" t="s">
        <v>123</v>
      </c>
      <c r="E119" s="172" t="s">
        <v>436</v>
      </c>
      <c r="F119" s="173" t="s">
        <v>437</v>
      </c>
      <c r="G119" s="174" t="s">
        <v>151</v>
      </c>
      <c r="H119" s="175">
        <v>15.300000000000001</v>
      </c>
      <c r="I119" s="176"/>
      <c r="J119" s="177">
        <f>ROUND(I119*H119,2)</f>
        <v>0</v>
      </c>
      <c r="K119" s="173" t="s">
        <v>127</v>
      </c>
      <c r="L119" s="40"/>
      <c r="M119" s="178" t="s">
        <v>19</v>
      </c>
      <c r="N119" s="179" t="s">
        <v>40</v>
      </c>
      <c r="O119" s="80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2" t="s">
        <v>128</v>
      </c>
      <c r="AT119" s="182" t="s">
        <v>123</v>
      </c>
      <c r="AU119" s="182" t="s">
        <v>69</v>
      </c>
      <c r="AY119" s="13" t="s">
        <v>129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3" t="s">
        <v>76</v>
      </c>
      <c r="BK119" s="183">
        <f>ROUND(I119*H119,2)</f>
        <v>0</v>
      </c>
      <c r="BL119" s="13" t="s">
        <v>128</v>
      </c>
      <c r="BM119" s="182" t="s">
        <v>190</v>
      </c>
    </row>
    <row r="120" s="2" customFormat="1">
      <c r="A120" s="34"/>
      <c r="B120" s="35"/>
      <c r="C120" s="36"/>
      <c r="D120" s="184" t="s">
        <v>130</v>
      </c>
      <c r="E120" s="36"/>
      <c r="F120" s="185" t="s">
        <v>437</v>
      </c>
      <c r="G120" s="36"/>
      <c r="H120" s="36"/>
      <c r="I120" s="186"/>
      <c r="J120" s="36"/>
      <c r="K120" s="36"/>
      <c r="L120" s="40"/>
      <c r="M120" s="187"/>
      <c r="N120" s="188"/>
      <c r="O120" s="80"/>
      <c r="P120" s="80"/>
      <c r="Q120" s="80"/>
      <c r="R120" s="80"/>
      <c r="S120" s="80"/>
      <c r="T120" s="81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130</v>
      </c>
      <c r="AU120" s="13" t="s">
        <v>69</v>
      </c>
    </row>
    <row r="121" s="2" customFormat="1">
      <c r="A121" s="34"/>
      <c r="B121" s="35"/>
      <c r="C121" s="36"/>
      <c r="D121" s="184" t="s">
        <v>131</v>
      </c>
      <c r="E121" s="36"/>
      <c r="F121" s="189" t="s">
        <v>438</v>
      </c>
      <c r="G121" s="36"/>
      <c r="H121" s="36"/>
      <c r="I121" s="186"/>
      <c r="J121" s="36"/>
      <c r="K121" s="36"/>
      <c r="L121" s="40"/>
      <c r="M121" s="187"/>
      <c r="N121" s="188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131</v>
      </c>
      <c r="AU121" s="13" t="s">
        <v>69</v>
      </c>
    </row>
    <row r="122" s="2" customFormat="1" ht="16.5" customHeight="1">
      <c r="A122" s="34"/>
      <c r="B122" s="35"/>
      <c r="C122" s="171" t="s">
        <v>8</v>
      </c>
      <c r="D122" s="171" t="s">
        <v>123</v>
      </c>
      <c r="E122" s="172" t="s">
        <v>439</v>
      </c>
      <c r="F122" s="173" t="s">
        <v>440</v>
      </c>
      <c r="G122" s="174" t="s">
        <v>197</v>
      </c>
      <c r="H122" s="175">
        <v>30</v>
      </c>
      <c r="I122" s="176"/>
      <c r="J122" s="177">
        <f>ROUND(I122*H122,2)</f>
        <v>0</v>
      </c>
      <c r="K122" s="173" t="s">
        <v>127</v>
      </c>
      <c r="L122" s="40"/>
      <c r="M122" s="178" t="s">
        <v>19</v>
      </c>
      <c r="N122" s="179" t="s">
        <v>40</v>
      </c>
      <c r="O122" s="80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2" t="s">
        <v>128</v>
      </c>
      <c r="AT122" s="182" t="s">
        <v>123</v>
      </c>
      <c r="AU122" s="182" t="s">
        <v>69</v>
      </c>
      <c r="AY122" s="13" t="s">
        <v>129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3" t="s">
        <v>76</v>
      </c>
      <c r="BK122" s="183">
        <f>ROUND(I122*H122,2)</f>
        <v>0</v>
      </c>
      <c r="BL122" s="13" t="s">
        <v>128</v>
      </c>
      <c r="BM122" s="182" t="s">
        <v>194</v>
      </c>
    </row>
    <row r="123" s="2" customFormat="1">
      <c r="A123" s="34"/>
      <c r="B123" s="35"/>
      <c r="C123" s="36"/>
      <c r="D123" s="184" t="s">
        <v>130</v>
      </c>
      <c r="E123" s="36"/>
      <c r="F123" s="185" t="s">
        <v>440</v>
      </c>
      <c r="G123" s="36"/>
      <c r="H123" s="36"/>
      <c r="I123" s="186"/>
      <c r="J123" s="36"/>
      <c r="K123" s="36"/>
      <c r="L123" s="40"/>
      <c r="M123" s="187"/>
      <c r="N123" s="188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130</v>
      </c>
      <c r="AU123" s="13" t="s">
        <v>69</v>
      </c>
    </row>
    <row r="124" s="2" customFormat="1">
      <c r="A124" s="34"/>
      <c r="B124" s="35"/>
      <c r="C124" s="36"/>
      <c r="D124" s="184" t="s">
        <v>131</v>
      </c>
      <c r="E124" s="36"/>
      <c r="F124" s="189" t="s">
        <v>441</v>
      </c>
      <c r="G124" s="36"/>
      <c r="H124" s="36"/>
      <c r="I124" s="186"/>
      <c r="J124" s="36"/>
      <c r="K124" s="36"/>
      <c r="L124" s="40"/>
      <c r="M124" s="187"/>
      <c r="N124" s="188"/>
      <c r="O124" s="80"/>
      <c r="P124" s="80"/>
      <c r="Q124" s="80"/>
      <c r="R124" s="80"/>
      <c r="S124" s="80"/>
      <c r="T124" s="81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131</v>
      </c>
      <c r="AU124" s="13" t="s">
        <v>69</v>
      </c>
    </row>
    <row r="125" s="2" customFormat="1" ht="16.5" customHeight="1">
      <c r="A125" s="34"/>
      <c r="B125" s="35"/>
      <c r="C125" s="171" t="s">
        <v>165</v>
      </c>
      <c r="D125" s="171" t="s">
        <v>123</v>
      </c>
      <c r="E125" s="172" t="s">
        <v>442</v>
      </c>
      <c r="F125" s="173" t="s">
        <v>443</v>
      </c>
      <c r="G125" s="174" t="s">
        <v>221</v>
      </c>
      <c r="H125" s="175">
        <v>21.879999999999999</v>
      </c>
      <c r="I125" s="176"/>
      <c r="J125" s="177">
        <f>ROUND(I125*H125,2)</f>
        <v>0</v>
      </c>
      <c r="K125" s="173" t="s">
        <v>127</v>
      </c>
      <c r="L125" s="40"/>
      <c r="M125" s="178" t="s">
        <v>19</v>
      </c>
      <c r="N125" s="179" t="s">
        <v>40</v>
      </c>
      <c r="O125" s="80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2" t="s">
        <v>128</v>
      </c>
      <c r="AT125" s="182" t="s">
        <v>123</v>
      </c>
      <c r="AU125" s="182" t="s">
        <v>69</v>
      </c>
      <c r="AY125" s="13" t="s">
        <v>129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3" t="s">
        <v>76</v>
      </c>
      <c r="BK125" s="183">
        <f>ROUND(I125*H125,2)</f>
        <v>0</v>
      </c>
      <c r="BL125" s="13" t="s">
        <v>128</v>
      </c>
      <c r="BM125" s="182" t="s">
        <v>198</v>
      </c>
    </row>
    <row r="126" s="2" customFormat="1">
      <c r="A126" s="34"/>
      <c r="B126" s="35"/>
      <c r="C126" s="36"/>
      <c r="D126" s="184" t="s">
        <v>130</v>
      </c>
      <c r="E126" s="36"/>
      <c r="F126" s="185" t="s">
        <v>443</v>
      </c>
      <c r="G126" s="36"/>
      <c r="H126" s="36"/>
      <c r="I126" s="186"/>
      <c r="J126" s="36"/>
      <c r="K126" s="36"/>
      <c r="L126" s="40"/>
      <c r="M126" s="187"/>
      <c r="N126" s="188"/>
      <c r="O126" s="80"/>
      <c r="P126" s="80"/>
      <c r="Q126" s="80"/>
      <c r="R126" s="80"/>
      <c r="S126" s="80"/>
      <c r="T126" s="81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130</v>
      </c>
      <c r="AU126" s="13" t="s">
        <v>69</v>
      </c>
    </row>
    <row r="127" s="2" customFormat="1">
      <c r="A127" s="34"/>
      <c r="B127" s="35"/>
      <c r="C127" s="36"/>
      <c r="D127" s="184" t="s">
        <v>131</v>
      </c>
      <c r="E127" s="36"/>
      <c r="F127" s="189" t="s">
        <v>444</v>
      </c>
      <c r="G127" s="36"/>
      <c r="H127" s="36"/>
      <c r="I127" s="186"/>
      <c r="J127" s="36"/>
      <c r="K127" s="36"/>
      <c r="L127" s="40"/>
      <c r="M127" s="187"/>
      <c r="N127" s="188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131</v>
      </c>
      <c r="AU127" s="13" t="s">
        <v>69</v>
      </c>
    </row>
    <row r="128" s="2" customFormat="1" ht="16.5" customHeight="1">
      <c r="A128" s="34"/>
      <c r="B128" s="35"/>
      <c r="C128" s="171" t="s">
        <v>200</v>
      </c>
      <c r="D128" s="171" t="s">
        <v>123</v>
      </c>
      <c r="E128" s="172" t="s">
        <v>201</v>
      </c>
      <c r="F128" s="173" t="s">
        <v>202</v>
      </c>
      <c r="G128" s="174" t="s">
        <v>197</v>
      </c>
      <c r="H128" s="175">
        <v>1.95</v>
      </c>
      <c r="I128" s="176"/>
      <c r="J128" s="177">
        <f>ROUND(I128*H128,2)</f>
        <v>0</v>
      </c>
      <c r="K128" s="173" t="s">
        <v>127</v>
      </c>
      <c r="L128" s="40"/>
      <c r="M128" s="178" t="s">
        <v>19</v>
      </c>
      <c r="N128" s="179" t="s">
        <v>40</v>
      </c>
      <c r="O128" s="80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128</v>
      </c>
      <c r="AT128" s="182" t="s">
        <v>123</v>
      </c>
      <c r="AU128" s="182" t="s">
        <v>69</v>
      </c>
      <c r="AY128" s="13" t="s">
        <v>129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3" t="s">
        <v>76</v>
      </c>
      <c r="BK128" s="183">
        <f>ROUND(I128*H128,2)</f>
        <v>0</v>
      </c>
      <c r="BL128" s="13" t="s">
        <v>128</v>
      </c>
      <c r="BM128" s="182" t="s">
        <v>203</v>
      </c>
    </row>
    <row r="129" s="2" customFormat="1">
      <c r="A129" s="34"/>
      <c r="B129" s="35"/>
      <c r="C129" s="36"/>
      <c r="D129" s="184" t="s">
        <v>130</v>
      </c>
      <c r="E129" s="36"/>
      <c r="F129" s="185" t="s">
        <v>202</v>
      </c>
      <c r="G129" s="36"/>
      <c r="H129" s="36"/>
      <c r="I129" s="186"/>
      <c r="J129" s="36"/>
      <c r="K129" s="36"/>
      <c r="L129" s="40"/>
      <c r="M129" s="187"/>
      <c r="N129" s="188"/>
      <c r="O129" s="80"/>
      <c r="P129" s="80"/>
      <c r="Q129" s="80"/>
      <c r="R129" s="80"/>
      <c r="S129" s="80"/>
      <c r="T129" s="81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130</v>
      </c>
      <c r="AU129" s="13" t="s">
        <v>69</v>
      </c>
    </row>
    <row r="130" s="2" customFormat="1">
      <c r="A130" s="34"/>
      <c r="B130" s="35"/>
      <c r="C130" s="36"/>
      <c r="D130" s="184" t="s">
        <v>131</v>
      </c>
      <c r="E130" s="36"/>
      <c r="F130" s="189" t="s">
        <v>445</v>
      </c>
      <c r="G130" s="36"/>
      <c r="H130" s="36"/>
      <c r="I130" s="186"/>
      <c r="J130" s="36"/>
      <c r="K130" s="36"/>
      <c r="L130" s="40"/>
      <c r="M130" s="187"/>
      <c r="N130" s="188"/>
      <c r="O130" s="80"/>
      <c r="P130" s="80"/>
      <c r="Q130" s="80"/>
      <c r="R130" s="80"/>
      <c r="S130" s="80"/>
      <c r="T130" s="81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131</v>
      </c>
      <c r="AU130" s="13" t="s">
        <v>69</v>
      </c>
    </row>
    <row r="131" s="2" customFormat="1" ht="16.5" customHeight="1">
      <c r="A131" s="34"/>
      <c r="B131" s="35"/>
      <c r="C131" s="171" t="s">
        <v>170</v>
      </c>
      <c r="D131" s="171" t="s">
        <v>123</v>
      </c>
      <c r="E131" s="172" t="s">
        <v>262</v>
      </c>
      <c r="F131" s="173" t="s">
        <v>263</v>
      </c>
      <c r="G131" s="174" t="s">
        <v>221</v>
      </c>
      <c r="H131" s="175">
        <v>7.2000000000000002</v>
      </c>
      <c r="I131" s="176"/>
      <c r="J131" s="177">
        <f>ROUND(I131*H131,2)</f>
        <v>0</v>
      </c>
      <c r="K131" s="173" t="s">
        <v>127</v>
      </c>
      <c r="L131" s="40"/>
      <c r="M131" s="178" t="s">
        <v>19</v>
      </c>
      <c r="N131" s="179" t="s">
        <v>40</v>
      </c>
      <c r="O131" s="80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128</v>
      </c>
      <c r="AT131" s="182" t="s">
        <v>123</v>
      </c>
      <c r="AU131" s="182" t="s">
        <v>69</v>
      </c>
      <c r="AY131" s="13" t="s">
        <v>129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3" t="s">
        <v>76</v>
      </c>
      <c r="BK131" s="183">
        <f>ROUND(I131*H131,2)</f>
        <v>0</v>
      </c>
      <c r="BL131" s="13" t="s">
        <v>128</v>
      </c>
      <c r="BM131" s="182" t="s">
        <v>208</v>
      </c>
    </row>
    <row r="132" s="2" customFormat="1">
      <c r="A132" s="34"/>
      <c r="B132" s="35"/>
      <c r="C132" s="36"/>
      <c r="D132" s="184" t="s">
        <v>130</v>
      </c>
      <c r="E132" s="36"/>
      <c r="F132" s="185" t="s">
        <v>263</v>
      </c>
      <c r="G132" s="36"/>
      <c r="H132" s="36"/>
      <c r="I132" s="186"/>
      <c r="J132" s="36"/>
      <c r="K132" s="36"/>
      <c r="L132" s="40"/>
      <c r="M132" s="187"/>
      <c r="N132" s="188"/>
      <c r="O132" s="80"/>
      <c r="P132" s="80"/>
      <c r="Q132" s="80"/>
      <c r="R132" s="80"/>
      <c r="S132" s="80"/>
      <c r="T132" s="81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130</v>
      </c>
      <c r="AU132" s="13" t="s">
        <v>69</v>
      </c>
    </row>
    <row r="133" s="2" customFormat="1">
      <c r="A133" s="34"/>
      <c r="B133" s="35"/>
      <c r="C133" s="36"/>
      <c r="D133" s="184" t="s">
        <v>131</v>
      </c>
      <c r="E133" s="36"/>
      <c r="F133" s="189" t="s">
        <v>446</v>
      </c>
      <c r="G133" s="36"/>
      <c r="H133" s="36"/>
      <c r="I133" s="186"/>
      <c r="J133" s="36"/>
      <c r="K133" s="36"/>
      <c r="L133" s="40"/>
      <c r="M133" s="187"/>
      <c r="N133" s="188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131</v>
      </c>
      <c r="AU133" s="13" t="s">
        <v>69</v>
      </c>
    </row>
    <row r="134" s="2" customFormat="1" ht="16.5" customHeight="1">
      <c r="A134" s="34"/>
      <c r="B134" s="35"/>
      <c r="C134" s="171" t="s">
        <v>210</v>
      </c>
      <c r="D134" s="171" t="s">
        <v>123</v>
      </c>
      <c r="E134" s="172" t="s">
        <v>447</v>
      </c>
      <c r="F134" s="173" t="s">
        <v>448</v>
      </c>
      <c r="G134" s="174" t="s">
        <v>221</v>
      </c>
      <c r="H134" s="175">
        <v>26</v>
      </c>
      <c r="I134" s="176"/>
      <c r="J134" s="177">
        <f>ROUND(I134*H134,2)</f>
        <v>0</v>
      </c>
      <c r="K134" s="173" t="s">
        <v>127</v>
      </c>
      <c r="L134" s="40"/>
      <c r="M134" s="178" t="s">
        <v>19</v>
      </c>
      <c r="N134" s="179" t="s">
        <v>40</v>
      </c>
      <c r="O134" s="80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128</v>
      </c>
      <c r="AT134" s="182" t="s">
        <v>123</v>
      </c>
      <c r="AU134" s="182" t="s">
        <v>69</v>
      </c>
      <c r="AY134" s="13" t="s">
        <v>129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3" t="s">
        <v>76</v>
      </c>
      <c r="BK134" s="183">
        <f>ROUND(I134*H134,2)</f>
        <v>0</v>
      </c>
      <c r="BL134" s="13" t="s">
        <v>128</v>
      </c>
      <c r="BM134" s="182" t="s">
        <v>213</v>
      </c>
    </row>
    <row r="135" s="2" customFormat="1">
      <c r="A135" s="34"/>
      <c r="B135" s="35"/>
      <c r="C135" s="36"/>
      <c r="D135" s="184" t="s">
        <v>130</v>
      </c>
      <c r="E135" s="36"/>
      <c r="F135" s="185" t="s">
        <v>448</v>
      </c>
      <c r="G135" s="36"/>
      <c r="H135" s="36"/>
      <c r="I135" s="186"/>
      <c r="J135" s="36"/>
      <c r="K135" s="36"/>
      <c r="L135" s="40"/>
      <c r="M135" s="187"/>
      <c r="N135" s="188"/>
      <c r="O135" s="80"/>
      <c r="P135" s="80"/>
      <c r="Q135" s="80"/>
      <c r="R135" s="80"/>
      <c r="S135" s="80"/>
      <c r="T135" s="8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130</v>
      </c>
      <c r="AU135" s="13" t="s">
        <v>69</v>
      </c>
    </row>
    <row r="136" s="2" customFormat="1">
      <c r="A136" s="34"/>
      <c r="B136" s="35"/>
      <c r="C136" s="36"/>
      <c r="D136" s="184" t="s">
        <v>131</v>
      </c>
      <c r="E136" s="36"/>
      <c r="F136" s="189" t="s">
        <v>449</v>
      </c>
      <c r="G136" s="36"/>
      <c r="H136" s="36"/>
      <c r="I136" s="186"/>
      <c r="J136" s="36"/>
      <c r="K136" s="36"/>
      <c r="L136" s="40"/>
      <c r="M136" s="187"/>
      <c r="N136" s="188"/>
      <c r="O136" s="80"/>
      <c r="P136" s="80"/>
      <c r="Q136" s="80"/>
      <c r="R136" s="80"/>
      <c r="S136" s="80"/>
      <c r="T136" s="81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131</v>
      </c>
      <c r="AU136" s="13" t="s">
        <v>69</v>
      </c>
    </row>
    <row r="137" s="2" customFormat="1" ht="16.5" customHeight="1">
      <c r="A137" s="34"/>
      <c r="B137" s="35"/>
      <c r="C137" s="171" t="s">
        <v>174</v>
      </c>
      <c r="D137" s="171" t="s">
        <v>123</v>
      </c>
      <c r="E137" s="172" t="s">
        <v>450</v>
      </c>
      <c r="F137" s="173" t="s">
        <v>451</v>
      </c>
      <c r="G137" s="174" t="s">
        <v>221</v>
      </c>
      <c r="H137" s="175">
        <v>14.800000000000001</v>
      </c>
      <c r="I137" s="176"/>
      <c r="J137" s="177">
        <f>ROUND(I137*H137,2)</f>
        <v>0</v>
      </c>
      <c r="K137" s="173" t="s">
        <v>127</v>
      </c>
      <c r="L137" s="40"/>
      <c r="M137" s="178" t="s">
        <v>19</v>
      </c>
      <c r="N137" s="179" t="s">
        <v>40</v>
      </c>
      <c r="O137" s="80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2" t="s">
        <v>128</v>
      </c>
      <c r="AT137" s="182" t="s">
        <v>123</v>
      </c>
      <c r="AU137" s="182" t="s">
        <v>69</v>
      </c>
      <c r="AY137" s="13" t="s">
        <v>129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3" t="s">
        <v>76</v>
      </c>
      <c r="BK137" s="183">
        <f>ROUND(I137*H137,2)</f>
        <v>0</v>
      </c>
      <c r="BL137" s="13" t="s">
        <v>128</v>
      </c>
      <c r="BM137" s="182" t="s">
        <v>217</v>
      </c>
    </row>
    <row r="138" s="2" customFormat="1">
      <c r="A138" s="34"/>
      <c r="B138" s="35"/>
      <c r="C138" s="36"/>
      <c r="D138" s="184" t="s">
        <v>130</v>
      </c>
      <c r="E138" s="36"/>
      <c r="F138" s="185" t="s">
        <v>451</v>
      </c>
      <c r="G138" s="36"/>
      <c r="H138" s="36"/>
      <c r="I138" s="186"/>
      <c r="J138" s="36"/>
      <c r="K138" s="36"/>
      <c r="L138" s="40"/>
      <c r="M138" s="187"/>
      <c r="N138" s="188"/>
      <c r="O138" s="80"/>
      <c r="P138" s="80"/>
      <c r="Q138" s="80"/>
      <c r="R138" s="80"/>
      <c r="S138" s="80"/>
      <c r="T138" s="8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130</v>
      </c>
      <c r="AU138" s="13" t="s">
        <v>69</v>
      </c>
    </row>
    <row r="139" s="2" customFormat="1">
      <c r="A139" s="34"/>
      <c r="B139" s="35"/>
      <c r="C139" s="36"/>
      <c r="D139" s="184" t="s">
        <v>131</v>
      </c>
      <c r="E139" s="36"/>
      <c r="F139" s="189" t="s">
        <v>452</v>
      </c>
      <c r="G139" s="36"/>
      <c r="H139" s="36"/>
      <c r="I139" s="186"/>
      <c r="J139" s="36"/>
      <c r="K139" s="36"/>
      <c r="L139" s="40"/>
      <c r="M139" s="187"/>
      <c r="N139" s="188"/>
      <c r="O139" s="80"/>
      <c r="P139" s="80"/>
      <c r="Q139" s="80"/>
      <c r="R139" s="80"/>
      <c r="S139" s="80"/>
      <c r="T139" s="81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131</v>
      </c>
      <c r="AU139" s="13" t="s">
        <v>69</v>
      </c>
    </row>
    <row r="140" s="2" customFormat="1" ht="16.5" customHeight="1">
      <c r="A140" s="34"/>
      <c r="B140" s="35"/>
      <c r="C140" s="171" t="s">
        <v>7</v>
      </c>
      <c r="D140" s="171" t="s">
        <v>123</v>
      </c>
      <c r="E140" s="172" t="s">
        <v>453</v>
      </c>
      <c r="F140" s="173" t="s">
        <v>454</v>
      </c>
      <c r="G140" s="174" t="s">
        <v>221</v>
      </c>
      <c r="H140" s="175">
        <v>22</v>
      </c>
      <c r="I140" s="176"/>
      <c r="J140" s="177">
        <f>ROUND(I140*H140,2)</f>
        <v>0</v>
      </c>
      <c r="K140" s="173" t="s">
        <v>127</v>
      </c>
      <c r="L140" s="40"/>
      <c r="M140" s="178" t="s">
        <v>19</v>
      </c>
      <c r="N140" s="179" t="s">
        <v>40</v>
      </c>
      <c r="O140" s="80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128</v>
      </c>
      <c r="AT140" s="182" t="s">
        <v>123</v>
      </c>
      <c r="AU140" s="182" t="s">
        <v>69</v>
      </c>
      <c r="AY140" s="13" t="s">
        <v>129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3" t="s">
        <v>76</v>
      </c>
      <c r="BK140" s="183">
        <f>ROUND(I140*H140,2)</f>
        <v>0</v>
      </c>
      <c r="BL140" s="13" t="s">
        <v>128</v>
      </c>
      <c r="BM140" s="182" t="s">
        <v>222</v>
      </c>
    </row>
    <row r="141" s="2" customFormat="1">
      <c r="A141" s="34"/>
      <c r="B141" s="35"/>
      <c r="C141" s="36"/>
      <c r="D141" s="184" t="s">
        <v>130</v>
      </c>
      <c r="E141" s="36"/>
      <c r="F141" s="185" t="s">
        <v>454</v>
      </c>
      <c r="G141" s="36"/>
      <c r="H141" s="36"/>
      <c r="I141" s="186"/>
      <c r="J141" s="36"/>
      <c r="K141" s="36"/>
      <c r="L141" s="40"/>
      <c r="M141" s="187"/>
      <c r="N141" s="188"/>
      <c r="O141" s="80"/>
      <c r="P141" s="80"/>
      <c r="Q141" s="80"/>
      <c r="R141" s="80"/>
      <c r="S141" s="80"/>
      <c r="T141" s="8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130</v>
      </c>
      <c r="AU141" s="13" t="s">
        <v>69</v>
      </c>
    </row>
    <row r="142" s="2" customFormat="1">
      <c r="A142" s="34"/>
      <c r="B142" s="35"/>
      <c r="C142" s="36"/>
      <c r="D142" s="184" t="s">
        <v>131</v>
      </c>
      <c r="E142" s="36"/>
      <c r="F142" s="189" t="s">
        <v>455</v>
      </c>
      <c r="G142" s="36"/>
      <c r="H142" s="36"/>
      <c r="I142" s="186"/>
      <c r="J142" s="36"/>
      <c r="K142" s="36"/>
      <c r="L142" s="40"/>
      <c r="M142" s="187"/>
      <c r="N142" s="188"/>
      <c r="O142" s="80"/>
      <c r="P142" s="80"/>
      <c r="Q142" s="80"/>
      <c r="R142" s="80"/>
      <c r="S142" s="80"/>
      <c r="T142" s="81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131</v>
      </c>
      <c r="AU142" s="13" t="s">
        <v>69</v>
      </c>
    </row>
    <row r="143" s="2" customFormat="1" ht="16.5" customHeight="1">
      <c r="A143" s="34"/>
      <c r="B143" s="35"/>
      <c r="C143" s="171" t="s">
        <v>179</v>
      </c>
      <c r="D143" s="171" t="s">
        <v>123</v>
      </c>
      <c r="E143" s="172" t="s">
        <v>271</v>
      </c>
      <c r="F143" s="173" t="s">
        <v>272</v>
      </c>
      <c r="G143" s="174" t="s">
        <v>226</v>
      </c>
      <c r="H143" s="175">
        <v>20</v>
      </c>
      <c r="I143" s="176"/>
      <c r="J143" s="177">
        <f>ROUND(I143*H143,2)</f>
        <v>0</v>
      </c>
      <c r="K143" s="173" t="s">
        <v>127</v>
      </c>
      <c r="L143" s="40"/>
      <c r="M143" s="178" t="s">
        <v>19</v>
      </c>
      <c r="N143" s="179" t="s">
        <v>40</v>
      </c>
      <c r="O143" s="80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2" t="s">
        <v>128</v>
      </c>
      <c r="AT143" s="182" t="s">
        <v>123</v>
      </c>
      <c r="AU143" s="182" t="s">
        <v>69</v>
      </c>
      <c r="AY143" s="13" t="s">
        <v>129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3" t="s">
        <v>76</v>
      </c>
      <c r="BK143" s="183">
        <f>ROUND(I143*H143,2)</f>
        <v>0</v>
      </c>
      <c r="BL143" s="13" t="s">
        <v>128</v>
      </c>
      <c r="BM143" s="182" t="s">
        <v>227</v>
      </c>
    </row>
    <row r="144" s="2" customFormat="1">
      <c r="A144" s="34"/>
      <c r="B144" s="35"/>
      <c r="C144" s="36"/>
      <c r="D144" s="184" t="s">
        <v>130</v>
      </c>
      <c r="E144" s="36"/>
      <c r="F144" s="185" t="s">
        <v>272</v>
      </c>
      <c r="G144" s="36"/>
      <c r="H144" s="36"/>
      <c r="I144" s="186"/>
      <c r="J144" s="36"/>
      <c r="K144" s="36"/>
      <c r="L144" s="40"/>
      <c r="M144" s="187"/>
      <c r="N144" s="188"/>
      <c r="O144" s="80"/>
      <c r="P144" s="80"/>
      <c r="Q144" s="80"/>
      <c r="R144" s="80"/>
      <c r="S144" s="80"/>
      <c r="T144" s="81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130</v>
      </c>
      <c r="AU144" s="13" t="s">
        <v>69</v>
      </c>
    </row>
    <row r="145" s="2" customFormat="1">
      <c r="A145" s="34"/>
      <c r="B145" s="35"/>
      <c r="C145" s="36"/>
      <c r="D145" s="184" t="s">
        <v>131</v>
      </c>
      <c r="E145" s="36"/>
      <c r="F145" s="189" t="s">
        <v>456</v>
      </c>
      <c r="G145" s="36"/>
      <c r="H145" s="36"/>
      <c r="I145" s="186"/>
      <c r="J145" s="36"/>
      <c r="K145" s="36"/>
      <c r="L145" s="40"/>
      <c r="M145" s="187"/>
      <c r="N145" s="188"/>
      <c r="O145" s="80"/>
      <c r="P145" s="80"/>
      <c r="Q145" s="80"/>
      <c r="R145" s="80"/>
      <c r="S145" s="80"/>
      <c r="T145" s="81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131</v>
      </c>
      <c r="AU145" s="13" t="s">
        <v>69</v>
      </c>
    </row>
    <row r="146" s="2" customFormat="1" ht="16.5" customHeight="1">
      <c r="A146" s="34"/>
      <c r="B146" s="35"/>
      <c r="C146" s="171" t="s">
        <v>229</v>
      </c>
      <c r="D146" s="171" t="s">
        <v>123</v>
      </c>
      <c r="E146" s="172" t="s">
        <v>274</v>
      </c>
      <c r="F146" s="173" t="s">
        <v>275</v>
      </c>
      <c r="G146" s="174" t="s">
        <v>226</v>
      </c>
      <c r="H146" s="175">
        <v>4</v>
      </c>
      <c r="I146" s="176"/>
      <c r="J146" s="177">
        <f>ROUND(I146*H146,2)</f>
        <v>0</v>
      </c>
      <c r="K146" s="173" t="s">
        <v>127</v>
      </c>
      <c r="L146" s="40"/>
      <c r="M146" s="178" t="s">
        <v>19</v>
      </c>
      <c r="N146" s="179" t="s">
        <v>40</v>
      </c>
      <c r="O146" s="80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2" t="s">
        <v>128</v>
      </c>
      <c r="AT146" s="182" t="s">
        <v>123</v>
      </c>
      <c r="AU146" s="182" t="s">
        <v>69</v>
      </c>
      <c r="AY146" s="13" t="s">
        <v>129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3" t="s">
        <v>76</v>
      </c>
      <c r="BK146" s="183">
        <f>ROUND(I146*H146,2)</f>
        <v>0</v>
      </c>
      <c r="BL146" s="13" t="s">
        <v>128</v>
      </c>
      <c r="BM146" s="182" t="s">
        <v>232</v>
      </c>
    </row>
    <row r="147" s="2" customFormat="1">
      <c r="A147" s="34"/>
      <c r="B147" s="35"/>
      <c r="C147" s="36"/>
      <c r="D147" s="184" t="s">
        <v>130</v>
      </c>
      <c r="E147" s="36"/>
      <c r="F147" s="185" t="s">
        <v>275</v>
      </c>
      <c r="G147" s="36"/>
      <c r="H147" s="36"/>
      <c r="I147" s="186"/>
      <c r="J147" s="36"/>
      <c r="K147" s="36"/>
      <c r="L147" s="40"/>
      <c r="M147" s="187"/>
      <c r="N147" s="188"/>
      <c r="O147" s="80"/>
      <c r="P147" s="80"/>
      <c r="Q147" s="80"/>
      <c r="R147" s="80"/>
      <c r="S147" s="80"/>
      <c r="T147" s="8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130</v>
      </c>
      <c r="AU147" s="13" t="s">
        <v>69</v>
      </c>
    </row>
    <row r="148" s="2" customFormat="1">
      <c r="A148" s="34"/>
      <c r="B148" s="35"/>
      <c r="C148" s="36"/>
      <c r="D148" s="184" t="s">
        <v>131</v>
      </c>
      <c r="E148" s="36"/>
      <c r="F148" s="189" t="s">
        <v>457</v>
      </c>
      <c r="G148" s="36"/>
      <c r="H148" s="36"/>
      <c r="I148" s="186"/>
      <c r="J148" s="36"/>
      <c r="K148" s="36"/>
      <c r="L148" s="40"/>
      <c r="M148" s="187"/>
      <c r="N148" s="188"/>
      <c r="O148" s="80"/>
      <c r="P148" s="80"/>
      <c r="Q148" s="80"/>
      <c r="R148" s="80"/>
      <c r="S148" s="80"/>
      <c r="T148" s="81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131</v>
      </c>
      <c r="AU148" s="13" t="s">
        <v>69</v>
      </c>
    </row>
    <row r="149" s="2" customFormat="1" ht="21.75" customHeight="1">
      <c r="A149" s="34"/>
      <c r="B149" s="35"/>
      <c r="C149" s="171" t="s">
        <v>183</v>
      </c>
      <c r="D149" s="171" t="s">
        <v>123</v>
      </c>
      <c r="E149" s="172" t="s">
        <v>279</v>
      </c>
      <c r="F149" s="173" t="s">
        <v>280</v>
      </c>
      <c r="G149" s="174" t="s">
        <v>221</v>
      </c>
      <c r="H149" s="175">
        <v>266</v>
      </c>
      <c r="I149" s="176"/>
      <c r="J149" s="177">
        <f>ROUND(I149*H149,2)</f>
        <v>0</v>
      </c>
      <c r="K149" s="173" t="s">
        <v>127</v>
      </c>
      <c r="L149" s="40"/>
      <c r="M149" s="178" t="s">
        <v>19</v>
      </c>
      <c r="N149" s="179" t="s">
        <v>40</v>
      </c>
      <c r="O149" s="80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2" t="s">
        <v>128</v>
      </c>
      <c r="AT149" s="182" t="s">
        <v>123</v>
      </c>
      <c r="AU149" s="182" t="s">
        <v>69</v>
      </c>
      <c r="AY149" s="13" t="s">
        <v>129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3" t="s">
        <v>76</v>
      </c>
      <c r="BK149" s="183">
        <f>ROUND(I149*H149,2)</f>
        <v>0</v>
      </c>
      <c r="BL149" s="13" t="s">
        <v>128</v>
      </c>
      <c r="BM149" s="182" t="s">
        <v>236</v>
      </c>
    </row>
    <row r="150" s="2" customFormat="1">
      <c r="A150" s="34"/>
      <c r="B150" s="35"/>
      <c r="C150" s="36"/>
      <c r="D150" s="184" t="s">
        <v>130</v>
      </c>
      <c r="E150" s="36"/>
      <c r="F150" s="185" t="s">
        <v>280</v>
      </c>
      <c r="G150" s="36"/>
      <c r="H150" s="36"/>
      <c r="I150" s="186"/>
      <c r="J150" s="36"/>
      <c r="K150" s="36"/>
      <c r="L150" s="40"/>
      <c r="M150" s="187"/>
      <c r="N150" s="188"/>
      <c r="O150" s="80"/>
      <c r="P150" s="80"/>
      <c r="Q150" s="80"/>
      <c r="R150" s="80"/>
      <c r="S150" s="80"/>
      <c r="T150" s="81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130</v>
      </c>
      <c r="AU150" s="13" t="s">
        <v>69</v>
      </c>
    </row>
    <row r="151" s="2" customFormat="1">
      <c r="A151" s="34"/>
      <c r="B151" s="35"/>
      <c r="C151" s="36"/>
      <c r="D151" s="184" t="s">
        <v>131</v>
      </c>
      <c r="E151" s="36"/>
      <c r="F151" s="189" t="s">
        <v>458</v>
      </c>
      <c r="G151" s="36"/>
      <c r="H151" s="36"/>
      <c r="I151" s="186"/>
      <c r="J151" s="36"/>
      <c r="K151" s="36"/>
      <c r="L151" s="40"/>
      <c r="M151" s="187"/>
      <c r="N151" s="188"/>
      <c r="O151" s="80"/>
      <c r="P151" s="80"/>
      <c r="Q151" s="80"/>
      <c r="R151" s="80"/>
      <c r="S151" s="80"/>
      <c r="T151" s="8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131</v>
      </c>
      <c r="AU151" s="13" t="s">
        <v>69</v>
      </c>
    </row>
    <row r="152" s="2" customFormat="1" ht="21.75" customHeight="1">
      <c r="A152" s="34"/>
      <c r="B152" s="35"/>
      <c r="C152" s="171" t="s">
        <v>238</v>
      </c>
      <c r="D152" s="171" t="s">
        <v>123</v>
      </c>
      <c r="E152" s="172" t="s">
        <v>283</v>
      </c>
      <c r="F152" s="173" t="s">
        <v>284</v>
      </c>
      <c r="G152" s="174" t="s">
        <v>221</v>
      </c>
      <c r="H152" s="175">
        <v>266</v>
      </c>
      <c r="I152" s="176"/>
      <c r="J152" s="177">
        <f>ROUND(I152*H152,2)</f>
        <v>0</v>
      </c>
      <c r="K152" s="173" t="s">
        <v>127</v>
      </c>
      <c r="L152" s="40"/>
      <c r="M152" s="178" t="s">
        <v>19</v>
      </c>
      <c r="N152" s="179" t="s">
        <v>40</v>
      </c>
      <c r="O152" s="80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2" t="s">
        <v>128</v>
      </c>
      <c r="AT152" s="182" t="s">
        <v>123</v>
      </c>
      <c r="AU152" s="182" t="s">
        <v>69</v>
      </c>
      <c r="AY152" s="13" t="s">
        <v>129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3" t="s">
        <v>76</v>
      </c>
      <c r="BK152" s="183">
        <f>ROUND(I152*H152,2)</f>
        <v>0</v>
      </c>
      <c r="BL152" s="13" t="s">
        <v>128</v>
      </c>
      <c r="BM152" s="182" t="s">
        <v>241</v>
      </c>
    </row>
    <row r="153" s="2" customFormat="1">
      <c r="A153" s="34"/>
      <c r="B153" s="35"/>
      <c r="C153" s="36"/>
      <c r="D153" s="184" t="s">
        <v>130</v>
      </c>
      <c r="E153" s="36"/>
      <c r="F153" s="185" t="s">
        <v>284</v>
      </c>
      <c r="G153" s="36"/>
      <c r="H153" s="36"/>
      <c r="I153" s="186"/>
      <c r="J153" s="36"/>
      <c r="K153" s="36"/>
      <c r="L153" s="40"/>
      <c r="M153" s="187"/>
      <c r="N153" s="188"/>
      <c r="O153" s="80"/>
      <c r="P153" s="80"/>
      <c r="Q153" s="80"/>
      <c r="R153" s="80"/>
      <c r="S153" s="80"/>
      <c r="T153" s="81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130</v>
      </c>
      <c r="AU153" s="13" t="s">
        <v>69</v>
      </c>
    </row>
    <row r="154" s="2" customFormat="1">
      <c r="A154" s="34"/>
      <c r="B154" s="35"/>
      <c r="C154" s="36"/>
      <c r="D154" s="184" t="s">
        <v>131</v>
      </c>
      <c r="E154" s="36"/>
      <c r="F154" s="189" t="s">
        <v>459</v>
      </c>
      <c r="G154" s="36"/>
      <c r="H154" s="36"/>
      <c r="I154" s="186"/>
      <c r="J154" s="36"/>
      <c r="K154" s="36"/>
      <c r="L154" s="40"/>
      <c r="M154" s="187"/>
      <c r="N154" s="188"/>
      <c r="O154" s="80"/>
      <c r="P154" s="80"/>
      <c r="Q154" s="80"/>
      <c r="R154" s="80"/>
      <c r="S154" s="80"/>
      <c r="T154" s="81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131</v>
      </c>
      <c r="AU154" s="13" t="s">
        <v>69</v>
      </c>
    </row>
    <row r="155" s="2" customFormat="1" ht="16.5" customHeight="1">
      <c r="A155" s="34"/>
      <c r="B155" s="35"/>
      <c r="C155" s="171" t="s">
        <v>186</v>
      </c>
      <c r="D155" s="171" t="s">
        <v>123</v>
      </c>
      <c r="E155" s="172" t="s">
        <v>460</v>
      </c>
      <c r="F155" s="173" t="s">
        <v>461</v>
      </c>
      <c r="G155" s="174" t="s">
        <v>221</v>
      </c>
      <c r="H155" s="175">
        <v>43.759999999999998</v>
      </c>
      <c r="I155" s="176"/>
      <c r="J155" s="177">
        <f>ROUND(I155*H155,2)</f>
        <v>0</v>
      </c>
      <c r="K155" s="173" t="s">
        <v>127</v>
      </c>
      <c r="L155" s="40"/>
      <c r="M155" s="178" t="s">
        <v>19</v>
      </c>
      <c r="N155" s="179" t="s">
        <v>40</v>
      </c>
      <c r="O155" s="80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128</v>
      </c>
      <c r="AT155" s="182" t="s">
        <v>123</v>
      </c>
      <c r="AU155" s="182" t="s">
        <v>69</v>
      </c>
      <c r="AY155" s="13" t="s">
        <v>129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3" t="s">
        <v>76</v>
      </c>
      <c r="BK155" s="183">
        <f>ROUND(I155*H155,2)</f>
        <v>0</v>
      </c>
      <c r="BL155" s="13" t="s">
        <v>128</v>
      </c>
      <c r="BM155" s="182" t="s">
        <v>245</v>
      </c>
    </row>
    <row r="156" s="2" customFormat="1">
      <c r="A156" s="34"/>
      <c r="B156" s="35"/>
      <c r="C156" s="36"/>
      <c r="D156" s="184" t="s">
        <v>130</v>
      </c>
      <c r="E156" s="36"/>
      <c r="F156" s="185" t="s">
        <v>461</v>
      </c>
      <c r="G156" s="36"/>
      <c r="H156" s="36"/>
      <c r="I156" s="186"/>
      <c r="J156" s="36"/>
      <c r="K156" s="36"/>
      <c r="L156" s="40"/>
      <c r="M156" s="187"/>
      <c r="N156" s="188"/>
      <c r="O156" s="80"/>
      <c r="P156" s="80"/>
      <c r="Q156" s="80"/>
      <c r="R156" s="80"/>
      <c r="S156" s="80"/>
      <c r="T156" s="81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130</v>
      </c>
      <c r="AU156" s="13" t="s">
        <v>69</v>
      </c>
    </row>
    <row r="157" s="2" customFormat="1">
      <c r="A157" s="34"/>
      <c r="B157" s="35"/>
      <c r="C157" s="36"/>
      <c r="D157" s="184" t="s">
        <v>131</v>
      </c>
      <c r="E157" s="36"/>
      <c r="F157" s="189" t="s">
        <v>431</v>
      </c>
      <c r="G157" s="36"/>
      <c r="H157" s="36"/>
      <c r="I157" s="186"/>
      <c r="J157" s="36"/>
      <c r="K157" s="36"/>
      <c r="L157" s="40"/>
      <c r="M157" s="187"/>
      <c r="N157" s="188"/>
      <c r="O157" s="80"/>
      <c r="P157" s="80"/>
      <c r="Q157" s="80"/>
      <c r="R157" s="80"/>
      <c r="S157" s="80"/>
      <c r="T157" s="8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131</v>
      </c>
      <c r="AU157" s="13" t="s">
        <v>69</v>
      </c>
    </row>
    <row r="158" s="2" customFormat="1" ht="16.5" customHeight="1">
      <c r="A158" s="34"/>
      <c r="B158" s="35"/>
      <c r="C158" s="171" t="s">
        <v>247</v>
      </c>
      <c r="D158" s="171" t="s">
        <v>123</v>
      </c>
      <c r="E158" s="172" t="s">
        <v>462</v>
      </c>
      <c r="F158" s="173" t="s">
        <v>463</v>
      </c>
      <c r="G158" s="174" t="s">
        <v>221</v>
      </c>
      <c r="H158" s="175">
        <v>43.759999999999998</v>
      </c>
      <c r="I158" s="176"/>
      <c r="J158" s="177">
        <f>ROUND(I158*H158,2)</f>
        <v>0</v>
      </c>
      <c r="K158" s="173" t="s">
        <v>127</v>
      </c>
      <c r="L158" s="40"/>
      <c r="M158" s="178" t="s">
        <v>19</v>
      </c>
      <c r="N158" s="179" t="s">
        <v>40</v>
      </c>
      <c r="O158" s="80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2" t="s">
        <v>128</v>
      </c>
      <c r="AT158" s="182" t="s">
        <v>123</v>
      </c>
      <c r="AU158" s="182" t="s">
        <v>69</v>
      </c>
      <c r="AY158" s="13" t="s">
        <v>129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3" t="s">
        <v>76</v>
      </c>
      <c r="BK158" s="183">
        <f>ROUND(I158*H158,2)</f>
        <v>0</v>
      </c>
      <c r="BL158" s="13" t="s">
        <v>128</v>
      </c>
      <c r="BM158" s="182" t="s">
        <v>250</v>
      </c>
    </row>
    <row r="159" s="2" customFormat="1">
      <c r="A159" s="34"/>
      <c r="B159" s="35"/>
      <c r="C159" s="36"/>
      <c r="D159" s="184" t="s">
        <v>130</v>
      </c>
      <c r="E159" s="36"/>
      <c r="F159" s="185" t="s">
        <v>463</v>
      </c>
      <c r="G159" s="36"/>
      <c r="H159" s="36"/>
      <c r="I159" s="186"/>
      <c r="J159" s="36"/>
      <c r="K159" s="36"/>
      <c r="L159" s="40"/>
      <c r="M159" s="187"/>
      <c r="N159" s="188"/>
      <c r="O159" s="80"/>
      <c r="P159" s="80"/>
      <c r="Q159" s="80"/>
      <c r="R159" s="80"/>
      <c r="S159" s="80"/>
      <c r="T159" s="8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130</v>
      </c>
      <c r="AU159" s="13" t="s">
        <v>69</v>
      </c>
    </row>
    <row r="160" s="2" customFormat="1">
      <c r="A160" s="34"/>
      <c r="B160" s="35"/>
      <c r="C160" s="36"/>
      <c r="D160" s="184" t="s">
        <v>131</v>
      </c>
      <c r="E160" s="36"/>
      <c r="F160" s="189" t="s">
        <v>431</v>
      </c>
      <c r="G160" s="36"/>
      <c r="H160" s="36"/>
      <c r="I160" s="186"/>
      <c r="J160" s="36"/>
      <c r="K160" s="36"/>
      <c r="L160" s="40"/>
      <c r="M160" s="187"/>
      <c r="N160" s="188"/>
      <c r="O160" s="80"/>
      <c r="P160" s="80"/>
      <c r="Q160" s="80"/>
      <c r="R160" s="80"/>
      <c r="S160" s="80"/>
      <c r="T160" s="81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131</v>
      </c>
      <c r="AU160" s="13" t="s">
        <v>69</v>
      </c>
    </row>
    <row r="161" s="2" customFormat="1" ht="16.5" customHeight="1">
      <c r="A161" s="34"/>
      <c r="B161" s="35"/>
      <c r="C161" s="171" t="s">
        <v>190</v>
      </c>
      <c r="D161" s="171" t="s">
        <v>123</v>
      </c>
      <c r="E161" s="172" t="s">
        <v>464</v>
      </c>
      <c r="F161" s="173" t="s">
        <v>465</v>
      </c>
      <c r="G161" s="174" t="s">
        <v>135</v>
      </c>
      <c r="H161" s="175">
        <v>6</v>
      </c>
      <c r="I161" s="176"/>
      <c r="J161" s="177">
        <f>ROUND(I161*H161,2)</f>
        <v>0</v>
      </c>
      <c r="K161" s="173" t="s">
        <v>127</v>
      </c>
      <c r="L161" s="40"/>
      <c r="M161" s="178" t="s">
        <v>19</v>
      </c>
      <c r="N161" s="179" t="s">
        <v>40</v>
      </c>
      <c r="O161" s="80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2" t="s">
        <v>128</v>
      </c>
      <c r="AT161" s="182" t="s">
        <v>123</v>
      </c>
      <c r="AU161" s="182" t="s">
        <v>69</v>
      </c>
      <c r="AY161" s="13" t="s">
        <v>129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3" t="s">
        <v>76</v>
      </c>
      <c r="BK161" s="183">
        <f>ROUND(I161*H161,2)</f>
        <v>0</v>
      </c>
      <c r="BL161" s="13" t="s">
        <v>128</v>
      </c>
      <c r="BM161" s="182" t="s">
        <v>253</v>
      </c>
    </row>
    <row r="162" s="2" customFormat="1">
      <c r="A162" s="34"/>
      <c r="B162" s="35"/>
      <c r="C162" s="36"/>
      <c r="D162" s="184" t="s">
        <v>130</v>
      </c>
      <c r="E162" s="36"/>
      <c r="F162" s="185" t="s">
        <v>465</v>
      </c>
      <c r="G162" s="36"/>
      <c r="H162" s="36"/>
      <c r="I162" s="186"/>
      <c r="J162" s="36"/>
      <c r="K162" s="36"/>
      <c r="L162" s="40"/>
      <c r="M162" s="187"/>
      <c r="N162" s="188"/>
      <c r="O162" s="80"/>
      <c r="P162" s="80"/>
      <c r="Q162" s="80"/>
      <c r="R162" s="80"/>
      <c r="S162" s="80"/>
      <c r="T162" s="8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130</v>
      </c>
      <c r="AU162" s="13" t="s">
        <v>69</v>
      </c>
    </row>
    <row r="163" s="2" customFormat="1">
      <c r="A163" s="34"/>
      <c r="B163" s="35"/>
      <c r="C163" s="36"/>
      <c r="D163" s="184" t="s">
        <v>131</v>
      </c>
      <c r="E163" s="36"/>
      <c r="F163" s="189" t="s">
        <v>466</v>
      </c>
      <c r="G163" s="36"/>
      <c r="H163" s="36"/>
      <c r="I163" s="186"/>
      <c r="J163" s="36"/>
      <c r="K163" s="36"/>
      <c r="L163" s="40"/>
      <c r="M163" s="187"/>
      <c r="N163" s="188"/>
      <c r="O163" s="80"/>
      <c r="P163" s="80"/>
      <c r="Q163" s="80"/>
      <c r="R163" s="80"/>
      <c r="S163" s="80"/>
      <c r="T163" s="8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131</v>
      </c>
      <c r="AU163" s="13" t="s">
        <v>69</v>
      </c>
    </row>
    <row r="164" s="2" customFormat="1" ht="16.5" customHeight="1">
      <c r="A164" s="34"/>
      <c r="B164" s="35"/>
      <c r="C164" s="171" t="s">
        <v>254</v>
      </c>
      <c r="D164" s="171" t="s">
        <v>123</v>
      </c>
      <c r="E164" s="172" t="s">
        <v>467</v>
      </c>
      <c r="F164" s="173" t="s">
        <v>468</v>
      </c>
      <c r="G164" s="174" t="s">
        <v>135</v>
      </c>
      <c r="H164" s="175">
        <v>10</v>
      </c>
      <c r="I164" s="176"/>
      <c r="J164" s="177">
        <f>ROUND(I164*H164,2)</f>
        <v>0</v>
      </c>
      <c r="K164" s="173" t="s">
        <v>127</v>
      </c>
      <c r="L164" s="40"/>
      <c r="M164" s="178" t="s">
        <v>19</v>
      </c>
      <c r="N164" s="179" t="s">
        <v>40</v>
      </c>
      <c r="O164" s="80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2" t="s">
        <v>128</v>
      </c>
      <c r="AT164" s="182" t="s">
        <v>123</v>
      </c>
      <c r="AU164" s="182" t="s">
        <v>69</v>
      </c>
      <c r="AY164" s="13" t="s">
        <v>129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3" t="s">
        <v>76</v>
      </c>
      <c r="BK164" s="183">
        <f>ROUND(I164*H164,2)</f>
        <v>0</v>
      </c>
      <c r="BL164" s="13" t="s">
        <v>128</v>
      </c>
      <c r="BM164" s="182" t="s">
        <v>257</v>
      </c>
    </row>
    <row r="165" s="2" customFormat="1">
      <c r="A165" s="34"/>
      <c r="B165" s="35"/>
      <c r="C165" s="36"/>
      <c r="D165" s="184" t="s">
        <v>130</v>
      </c>
      <c r="E165" s="36"/>
      <c r="F165" s="185" t="s">
        <v>468</v>
      </c>
      <c r="G165" s="36"/>
      <c r="H165" s="36"/>
      <c r="I165" s="186"/>
      <c r="J165" s="36"/>
      <c r="K165" s="36"/>
      <c r="L165" s="40"/>
      <c r="M165" s="187"/>
      <c r="N165" s="188"/>
      <c r="O165" s="80"/>
      <c r="P165" s="80"/>
      <c r="Q165" s="80"/>
      <c r="R165" s="80"/>
      <c r="S165" s="80"/>
      <c r="T165" s="8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130</v>
      </c>
      <c r="AU165" s="13" t="s">
        <v>69</v>
      </c>
    </row>
    <row r="166" s="2" customFormat="1">
      <c r="A166" s="34"/>
      <c r="B166" s="35"/>
      <c r="C166" s="36"/>
      <c r="D166" s="184" t="s">
        <v>131</v>
      </c>
      <c r="E166" s="36"/>
      <c r="F166" s="189" t="s">
        <v>469</v>
      </c>
      <c r="G166" s="36"/>
      <c r="H166" s="36"/>
      <c r="I166" s="186"/>
      <c r="J166" s="36"/>
      <c r="K166" s="36"/>
      <c r="L166" s="40"/>
      <c r="M166" s="187"/>
      <c r="N166" s="188"/>
      <c r="O166" s="80"/>
      <c r="P166" s="80"/>
      <c r="Q166" s="80"/>
      <c r="R166" s="80"/>
      <c r="S166" s="80"/>
      <c r="T166" s="81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131</v>
      </c>
      <c r="AU166" s="13" t="s">
        <v>69</v>
      </c>
    </row>
    <row r="167" s="2" customFormat="1" ht="16.5" customHeight="1">
      <c r="A167" s="34"/>
      <c r="B167" s="35"/>
      <c r="C167" s="171" t="s">
        <v>194</v>
      </c>
      <c r="D167" s="171" t="s">
        <v>123</v>
      </c>
      <c r="E167" s="172" t="s">
        <v>470</v>
      </c>
      <c r="F167" s="173" t="s">
        <v>471</v>
      </c>
      <c r="G167" s="174" t="s">
        <v>135</v>
      </c>
      <c r="H167" s="175">
        <v>10</v>
      </c>
      <c r="I167" s="176"/>
      <c r="J167" s="177">
        <f>ROUND(I167*H167,2)</f>
        <v>0</v>
      </c>
      <c r="K167" s="173" t="s">
        <v>127</v>
      </c>
      <c r="L167" s="40"/>
      <c r="M167" s="178" t="s">
        <v>19</v>
      </c>
      <c r="N167" s="179" t="s">
        <v>40</v>
      </c>
      <c r="O167" s="80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2" t="s">
        <v>128</v>
      </c>
      <c r="AT167" s="182" t="s">
        <v>123</v>
      </c>
      <c r="AU167" s="182" t="s">
        <v>69</v>
      </c>
      <c r="AY167" s="13" t="s">
        <v>129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3" t="s">
        <v>76</v>
      </c>
      <c r="BK167" s="183">
        <f>ROUND(I167*H167,2)</f>
        <v>0</v>
      </c>
      <c r="BL167" s="13" t="s">
        <v>128</v>
      </c>
      <c r="BM167" s="182" t="s">
        <v>259</v>
      </c>
    </row>
    <row r="168" s="2" customFormat="1">
      <c r="A168" s="34"/>
      <c r="B168" s="35"/>
      <c r="C168" s="36"/>
      <c r="D168" s="184" t="s">
        <v>130</v>
      </c>
      <c r="E168" s="36"/>
      <c r="F168" s="185" t="s">
        <v>471</v>
      </c>
      <c r="G168" s="36"/>
      <c r="H168" s="36"/>
      <c r="I168" s="186"/>
      <c r="J168" s="36"/>
      <c r="K168" s="36"/>
      <c r="L168" s="40"/>
      <c r="M168" s="187"/>
      <c r="N168" s="188"/>
      <c r="O168" s="80"/>
      <c r="P168" s="80"/>
      <c r="Q168" s="80"/>
      <c r="R168" s="80"/>
      <c r="S168" s="80"/>
      <c r="T168" s="81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130</v>
      </c>
      <c r="AU168" s="13" t="s">
        <v>69</v>
      </c>
    </row>
    <row r="169" s="2" customFormat="1">
      <c r="A169" s="34"/>
      <c r="B169" s="35"/>
      <c r="C169" s="36"/>
      <c r="D169" s="184" t="s">
        <v>131</v>
      </c>
      <c r="E169" s="36"/>
      <c r="F169" s="189" t="s">
        <v>472</v>
      </c>
      <c r="G169" s="36"/>
      <c r="H169" s="36"/>
      <c r="I169" s="186"/>
      <c r="J169" s="36"/>
      <c r="K169" s="36"/>
      <c r="L169" s="40"/>
      <c r="M169" s="187"/>
      <c r="N169" s="188"/>
      <c r="O169" s="80"/>
      <c r="P169" s="80"/>
      <c r="Q169" s="80"/>
      <c r="R169" s="80"/>
      <c r="S169" s="80"/>
      <c r="T169" s="8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131</v>
      </c>
      <c r="AU169" s="13" t="s">
        <v>69</v>
      </c>
    </row>
    <row r="170" s="2" customFormat="1" ht="16.5" customHeight="1">
      <c r="A170" s="34"/>
      <c r="B170" s="35"/>
      <c r="C170" s="171" t="s">
        <v>261</v>
      </c>
      <c r="D170" s="171" t="s">
        <v>123</v>
      </c>
      <c r="E170" s="172" t="s">
        <v>473</v>
      </c>
      <c r="F170" s="173" t="s">
        <v>474</v>
      </c>
      <c r="G170" s="174" t="s">
        <v>135</v>
      </c>
      <c r="H170" s="175">
        <v>10</v>
      </c>
      <c r="I170" s="176"/>
      <c r="J170" s="177">
        <f>ROUND(I170*H170,2)</f>
        <v>0</v>
      </c>
      <c r="K170" s="173" t="s">
        <v>127</v>
      </c>
      <c r="L170" s="40"/>
      <c r="M170" s="178" t="s">
        <v>19</v>
      </c>
      <c r="N170" s="179" t="s">
        <v>40</v>
      </c>
      <c r="O170" s="80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2" t="s">
        <v>128</v>
      </c>
      <c r="AT170" s="182" t="s">
        <v>123</v>
      </c>
      <c r="AU170" s="182" t="s">
        <v>69</v>
      </c>
      <c r="AY170" s="13" t="s">
        <v>129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3" t="s">
        <v>76</v>
      </c>
      <c r="BK170" s="183">
        <f>ROUND(I170*H170,2)</f>
        <v>0</v>
      </c>
      <c r="BL170" s="13" t="s">
        <v>128</v>
      </c>
      <c r="BM170" s="182" t="s">
        <v>264</v>
      </c>
    </row>
    <row r="171" s="2" customFormat="1">
      <c r="A171" s="34"/>
      <c r="B171" s="35"/>
      <c r="C171" s="36"/>
      <c r="D171" s="184" t="s">
        <v>130</v>
      </c>
      <c r="E171" s="36"/>
      <c r="F171" s="185" t="s">
        <v>474</v>
      </c>
      <c r="G171" s="36"/>
      <c r="H171" s="36"/>
      <c r="I171" s="186"/>
      <c r="J171" s="36"/>
      <c r="K171" s="36"/>
      <c r="L171" s="40"/>
      <c r="M171" s="187"/>
      <c r="N171" s="188"/>
      <c r="O171" s="80"/>
      <c r="P171" s="80"/>
      <c r="Q171" s="80"/>
      <c r="R171" s="80"/>
      <c r="S171" s="80"/>
      <c r="T171" s="81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130</v>
      </c>
      <c r="AU171" s="13" t="s">
        <v>69</v>
      </c>
    </row>
    <row r="172" s="2" customFormat="1">
      <c r="A172" s="34"/>
      <c r="B172" s="35"/>
      <c r="C172" s="36"/>
      <c r="D172" s="184" t="s">
        <v>131</v>
      </c>
      <c r="E172" s="36"/>
      <c r="F172" s="189" t="s">
        <v>472</v>
      </c>
      <c r="G172" s="36"/>
      <c r="H172" s="36"/>
      <c r="I172" s="186"/>
      <c r="J172" s="36"/>
      <c r="K172" s="36"/>
      <c r="L172" s="40"/>
      <c r="M172" s="187"/>
      <c r="N172" s="188"/>
      <c r="O172" s="80"/>
      <c r="P172" s="80"/>
      <c r="Q172" s="80"/>
      <c r="R172" s="80"/>
      <c r="S172" s="80"/>
      <c r="T172" s="81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131</v>
      </c>
      <c r="AU172" s="13" t="s">
        <v>69</v>
      </c>
    </row>
    <row r="173" s="2" customFormat="1" ht="16.5" customHeight="1">
      <c r="A173" s="34"/>
      <c r="B173" s="35"/>
      <c r="C173" s="171" t="s">
        <v>198</v>
      </c>
      <c r="D173" s="171" t="s">
        <v>123</v>
      </c>
      <c r="E173" s="172" t="s">
        <v>475</v>
      </c>
      <c r="F173" s="173" t="s">
        <v>476</v>
      </c>
      <c r="G173" s="174" t="s">
        <v>135</v>
      </c>
      <c r="H173" s="175">
        <v>10</v>
      </c>
      <c r="I173" s="176"/>
      <c r="J173" s="177">
        <f>ROUND(I173*H173,2)</f>
        <v>0</v>
      </c>
      <c r="K173" s="173" t="s">
        <v>19</v>
      </c>
      <c r="L173" s="40"/>
      <c r="M173" s="178" t="s">
        <v>19</v>
      </c>
      <c r="N173" s="179" t="s">
        <v>40</v>
      </c>
      <c r="O173" s="80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2" t="s">
        <v>128</v>
      </c>
      <c r="AT173" s="182" t="s">
        <v>123</v>
      </c>
      <c r="AU173" s="182" t="s">
        <v>69</v>
      </c>
      <c r="AY173" s="13" t="s">
        <v>129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3" t="s">
        <v>76</v>
      </c>
      <c r="BK173" s="183">
        <f>ROUND(I173*H173,2)</f>
        <v>0</v>
      </c>
      <c r="BL173" s="13" t="s">
        <v>128</v>
      </c>
      <c r="BM173" s="182" t="s">
        <v>268</v>
      </c>
    </row>
    <row r="174" s="2" customFormat="1">
      <c r="A174" s="34"/>
      <c r="B174" s="35"/>
      <c r="C174" s="36"/>
      <c r="D174" s="184" t="s">
        <v>130</v>
      </c>
      <c r="E174" s="36"/>
      <c r="F174" s="185" t="s">
        <v>476</v>
      </c>
      <c r="G174" s="36"/>
      <c r="H174" s="36"/>
      <c r="I174" s="186"/>
      <c r="J174" s="36"/>
      <c r="K174" s="36"/>
      <c r="L174" s="40"/>
      <c r="M174" s="187"/>
      <c r="N174" s="188"/>
      <c r="O174" s="80"/>
      <c r="P174" s="80"/>
      <c r="Q174" s="80"/>
      <c r="R174" s="80"/>
      <c r="S174" s="80"/>
      <c r="T174" s="8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130</v>
      </c>
      <c r="AU174" s="13" t="s">
        <v>69</v>
      </c>
    </row>
    <row r="175" s="2" customFormat="1">
      <c r="A175" s="34"/>
      <c r="B175" s="35"/>
      <c r="C175" s="36"/>
      <c r="D175" s="184" t="s">
        <v>131</v>
      </c>
      <c r="E175" s="36"/>
      <c r="F175" s="189" t="s">
        <v>472</v>
      </c>
      <c r="G175" s="36"/>
      <c r="H175" s="36"/>
      <c r="I175" s="186"/>
      <c r="J175" s="36"/>
      <c r="K175" s="36"/>
      <c r="L175" s="40"/>
      <c r="M175" s="187"/>
      <c r="N175" s="188"/>
      <c r="O175" s="80"/>
      <c r="P175" s="80"/>
      <c r="Q175" s="80"/>
      <c r="R175" s="80"/>
      <c r="S175" s="80"/>
      <c r="T175" s="81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131</v>
      </c>
      <c r="AU175" s="13" t="s">
        <v>69</v>
      </c>
    </row>
    <row r="176" s="2" customFormat="1" ht="16.5" customHeight="1">
      <c r="A176" s="34"/>
      <c r="B176" s="35"/>
      <c r="C176" s="171" t="s">
        <v>270</v>
      </c>
      <c r="D176" s="171" t="s">
        <v>123</v>
      </c>
      <c r="E176" s="172" t="s">
        <v>477</v>
      </c>
      <c r="F176" s="173" t="s">
        <v>478</v>
      </c>
      <c r="G176" s="174" t="s">
        <v>479</v>
      </c>
      <c r="H176" s="175">
        <v>1</v>
      </c>
      <c r="I176" s="176"/>
      <c r="J176" s="177">
        <f>ROUND(I176*H176,2)</f>
        <v>0</v>
      </c>
      <c r="K176" s="173" t="s">
        <v>19</v>
      </c>
      <c r="L176" s="40"/>
      <c r="M176" s="178" t="s">
        <v>19</v>
      </c>
      <c r="N176" s="179" t="s">
        <v>40</v>
      </c>
      <c r="O176" s="80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2" t="s">
        <v>128</v>
      </c>
      <c r="AT176" s="182" t="s">
        <v>123</v>
      </c>
      <c r="AU176" s="182" t="s">
        <v>69</v>
      </c>
      <c r="AY176" s="13" t="s">
        <v>129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3" t="s">
        <v>76</v>
      </c>
      <c r="BK176" s="183">
        <f>ROUND(I176*H176,2)</f>
        <v>0</v>
      </c>
      <c r="BL176" s="13" t="s">
        <v>128</v>
      </c>
      <c r="BM176" s="182" t="s">
        <v>273</v>
      </c>
    </row>
    <row r="177" s="2" customFormat="1">
      <c r="A177" s="34"/>
      <c r="B177" s="35"/>
      <c r="C177" s="36"/>
      <c r="D177" s="184" t="s">
        <v>130</v>
      </c>
      <c r="E177" s="36"/>
      <c r="F177" s="185" t="s">
        <v>478</v>
      </c>
      <c r="G177" s="36"/>
      <c r="H177" s="36"/>
      <c r="I177" s="186"/>
      <c r="J177" s="36"/>
      <c r="K177" s="36"/>
      <c r="L177" s="40"/>
      <c r="M177" s="187"/>
      <c r="N177" s="188"/>
      <c r="O177" s="80"/>
      <c r="P177" s="80"/>
      <c r="Q177" s="80"/>
      <c r="R177" s="80"/>
      <c r="S177" s="80"/>
      <c r="T177" s="81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130</v>
      </c>
      <c r="AU177" s="13" t="s">
        <v>69</v>
      </c>
    </row>
    <row r="178" s="2" customFormat="1">
      <c r="A178" s="34"/>
      <c r="B178" s="35"/>
      <c r="C178" s="36"/>
      <c r="D178" s="184" t="s">
        <v>131</v>
      </c>
      <c r="E178" s="36"/>
      <c r="F178" s="189" t="s">
        <v>480</v>
      </c>
      <c r="G178" s="36"/>
      <c r="H178" s="36"/>
      <c r="I178" s="186"/>
      <c r="J178" s="36"/>
      <c r="K178" s="36"/>
      <c r="L178" s="40"/>
      <c r="M178" s="187"/>
      <c r="N178" s="188"/>
      <c r="O178" s="80"/>
      <c r="P178" s="80"/>
      <c r="Q178" s="80"/>
      <c r="R178" s="80"/>
      <c r="S178" s="80"/>
      <c r="T178" s="81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131</v>
      </c>
      <c r="AU178" s="13" t="s">
        <v>69</v>
      </c>
    </row>
    <row r="179" s="2" customFormat="1" ht="16.5" customHeight="1">
      <c r="A179" s="34"/>
      <c r="B179" s="35"/>
      <c r="C179" s="171" t="s">
        <v>203</v>
      </c>
      <c r="D179" s="171" t="s">
        <v>123</v>
      </c>
      <c r="E179" s="172" t="s">
        <v>481</v>
      </c>
      <c r="F179" s="173" t="s">
        <v>482</v>
      </c>
      <c r="G179" s="174" t="s">
        <v>135</v>
      </c>
      <c r="H179" s="175">
        <v>10</v>
      </c>
      <c r="I179" s="176"/>
      <c r="J179" s="177">
        <f>ROUND(I179*H179,2)</f>
        <v>0</v>
      </c>
      <c r="K179" s="173" t="s">
        <v>127</v>
      </c>
      <c r="L179" s="40"/>
      <c r="M179" s="178" t="s">
        <v>19</v>
      </c>
      <c r="N179" s="179" t="s">
        <v>40</v>
      </c>
      <c r="O179" s="80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2" t="s">
        <v>128</v>
      </c>
      <c r="AT179" s="182" t="s">
        <v>123</v>
      </c>
      <c r="AU179" s="182" t="s">
        <v>69</v>
      </c>
      <c r="AY179" s="13" t="s">
        <v>129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3" t="s">
        <v>76</v>
      </c>
      <c r="BK179" s="183">
        <f>ROUND(I179*H179,2)</f>
        <v>0</v>
      </c>
      <c r="BL179" s="13" t="s">
        <v>128</v>
      </c>
      <c r="BM179" s="182" t="s">
        <v>276</v>
      </c>
    </row>
    <row r="180" s="2" customFormat="1">
      <c r="A180" s="34"/>
      <c r="B180" s="35"/>
      <c r="C180" s="36"/>
      <c r="D180" s="184" t="s">
        <v>130</v>
      </c>
      <c r="E180" s="36"/>
      <c r="F180" s="185" t="s">
        <v>482</v>
      </c>
      <c r="G180" s="36"/>
      <c r="H180" s="36"/>
      <c r="I180" s="186"/>
      <c r="J180" s="36"/>
      <c r="K180" s="36"/>
      <c r="L180" s="40"/>
      <c r="M180" s="187"/>
      <c r="N180" s="188"/>
      <c r="O180" s="80"/>
      <c r="P180" s="80"/>
      <c r="Q180" s="80"/>
      <c r="R180" s="80"/>
      <c r="S180" s="80"/>
      <c r="T180" s="81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130</v>
      </c>
      <c r="AU180" s="13" t="s">
        <v>69</v>
      </c>
    </row>
    <row r="181" s="2" customFormat="1">
      <c r="A181" s="34"/>
      <c r="B181" s="35"/>
      <c r="C181" s="36"/>
      <c r="D181" s="184" t="s">
        <v>131</v>
      </c>
      <c r="E181" s="36"/>
      <c r="F181" s="189" t="s">
        <v>469</v>
      </c>
      <c r="G181" s="36"/>
      <c r="H181" s="36"/>
      <c r="I181" s="186"/>
      <c r="J181" s="36"/>
      <c r="K181" s="36"/>
      <c r="L181" s="40"/>
      <c r="M181" s="187"/>
      <c r="N181" s="188"/>
      <c r="O181" s="80"/>
      <c r="P181" s="80"/>
      <c r="Q181" s="80"/>
      <c r="R181" s="80"/>
      <c r="S181" s="80"/>
      <c r="T181" s="81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131</v>
      </c>
      <c r="AU181" s="13" t="s">
        <v>69</v>
      </c>
    </row>
    <row r="182" s="2" customFormat="1" ht="16.5" customHeight="1">
      <c r="A182" s="34"/>
      <c r="B182" s="35"/>
      <c r="C182" s="171" t="s">
        <v>278</v>
      </c>
      <c r="D182" s="171" t="s">
        <v>123</v>
      </c>
      <c r="E182" s="172" t="s">
        <v>483</v>
      </c>
      <c r="F182" s="173" t="s">
        <v>484</v>
      </c>
      <c r="G182" s="174" t="s">
        <v>135</v>
      </c>
      <c r="H182" s="175">
        <v>5</v>
      </c>
      <c r="I182" s="176"/>
      <c r="J182" s="177">
        <f>ROUND(I182*H182,2)</f>
        <v>0</v>
      </c>
      <c r="K182" s="173" t="s">
        <v>127</v>
      </c>
      <c r="L182" s="40"/>
      <c r="M182" s="178" t="s">
        <v>19</v>
      </c>
      <c r="N182" s="179" t="s">
        <v>40</v>
      </c>
      <c r="O182" s="80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2" t="s">
        <v>128</v>
      </c>
      <c r="AT182" s="182" t="s">
        <v>123</v>
      </c>
      <c r="AU182" s="182" t="s">
        <v>69</v>
      </c>
      <c r="AY182" s="13" t="s">
        <v>129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3" t="s">
        <v>76</v>
      </c>
      <c r="BK182" s="183">
        <f>ROUND(I182*H182,2)</f>
        <v>0</v>
      </c>
      <c r="BL182" s="13" t="s">
        <v>128</v>
      </c>
      <c r="BM182" s="182" t="s">
        <v>281</v>
      </c>
    </row>
    <row r="183" s="2" customFormat="1">
      <c r="A183" s="34"/>
      <c r="B183" s="35"/>
      <c r="C183" s="36"/>
      <c r="D183" s="184" t="s">
        <v>130</v>
      </c>
      <c r="E183" s="36"/>
      <c r="F183" s="185" t="s">
        <v>484</v>
      </c>
      <c r="G183" s="36"/>
      <c r="H183" s="36"/>
      <c r="I183" s="186"/>
      <c r="J183" s="36"/>
      <c r="K183" s="36"/>
      <c r="L183" s="40"/>
      <c r="M183" s="187"/>
      <c r="N183" s="188"/>
      <c r="O183" s="80"/>
      <c r="P183" s="80"/>
      <c r="Q183" s="80"/>
      <c r="R183" s="80"/>
      <c r="S183" s="80"/>
      <c r="T183" s="81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130</v>
      </c>
      <c r="AU183" s="13" t="s">
        <v>69</v>
      </c>
    </row>
    <row r="184" s="2" customFormat="1">
      <c r="A184" s="34"/>
      <c r="B184" s="35"/>
      <c r="C184" s="36"/>
      <c r="D184" s="184" t="s">
        <v>131</v>
      </c>
      <c r="E184" s="36"/>
      <c r="F184" s="189" t="s">
        <v>485</v>
      </c>
      <c r="G184" s="36"/>
      <c r="H184" s="36"/>
      <c r="I184" s="186"/>
      <c r="J184" s="36"/>
      <c r="K184" s="36"/>
      <c r="L184" s="40"/>
      <c r="M184" s="187"/>
      <c r="N184" s="188"/>
      <c r="O184" s="80"/>
      <c r="P184" s="80"/>
      <c r="Q184" s="80"/>
      <c r="R184" s="80"/>
      <c r="S184" s="80"/>
      <c r="T184" s="81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131</v>
      </c>
      <c r="AU184" s="13" t="s">
        <v>69</v>
      </c>
    </row>
    <row r="185" s="2" customFormat="1" ht="16.5" customHeight="1">
      <c r="A185" s="34"/>
      <c r="B185" s="35"/>
      <c r="C185" s="171" t="s">
        <v>208</v>
      </c>
      <c r="D185" s="171" t="s">
        <v>123</v>
      </c>
      <c r="E185" s="172" t="s">
        <v>486</v>
      </c>
      <c r="F185" s="173" t="s">
        <v>487</v>
      </c>
      <c r="G185" s="174" t="s">
        <v>488</v>
      </c>
      <c r="H185" s="175">
        <v>2</v>
      </c>
      <c r="I185" s="176"/>
      <c r="J185" s="177">
        <f>ROUND(I185*H185,2)</f>
        <v>0</v>
      </c>
      <c r="K185" s="173" t="s">
        <v>127</v>
      </c>
      <c r="L185" s="40"/>
      <c r="M185" s="178" t="s">
        <v>19</v>
      </c>
      <c r="N185" s="179" t="s">
        <v>40</v>
      </c>
      <c r="O185" s="80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2" t="s">
        <v>128</v>
      </c>
      <c r="AT185" s="182" t="s">
        <v>123</v>
      </c>
      <c r="AU185" s="182" t="s">
        <v>69</v>
      </c>
      <c r="AY185" s="13" t="s">
        <v>129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3" t="s">
        <v>76</v>
      </c>
      <c r="BK185" s="183">
        <f>ROUND(I185*H185,2)</f>
        <v>0</v>
      </c>
      <c r="BL185" s="13" t="s">
        <v>128</v>
      </c>
      <c r="BM185" s="182" t="s">
        <v>285</v>
      </c>
    </row>
    <row r="186" s="2" customFormat="1">
      <c r="A186" s="34"/>
      <c r="B186" s="35"/>
      <c r="C186" s="36"/>
      <c r="D186" s="184" t="s">
        <v>130</v>
      </c>
      <c r="E186" s="36"/>
      <c r="F186" s="185" t="s">
        <v>487</v>
      </c>
      <c r="G186" s="36"/>
      <c r="H186" s="36"/>
      <c r="I186" s="186"/>
      <c r="J186" s="36"/>
      <c r="K186" s="36"/>
      <c r="L186" s="40"/>
      <c r="M186" s="187"/>
      <c r="N186" s="188"/>
      <c r="O186" s="80"/>
      <c r="P186" s="80"/>
      <c r="Q186" s="80"/>
      <c r="R186" s="80"/>
      <c r="S186" s="80"/>
      <c r="T186" s="81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130</v>
      </c>
      <c r="AU186" s="13" t="s">
        <v>69</v>
      </c>
    </row>
    <row r="187" s="2" customFormat="1">
      <c r="A187" s="34"/>
      <c r="B187" s="35"/>
      <c r="C187" s="36"/>
      <c r="D187" s="184" t="s">
        <v>131</v>
      </c>
      <c r="E187" s="36"/>
      <c r="F187" s="189" t="s">
        <v>489</v>
      </c>
      <c r="G187" s="36"/>
      <c r="H187" s="36"/>
      <c r="I187" s="186"/>
      <c r="J187" s="36"/>
      <c r="K187" s="36"/>
      <c r="L187" s="40"/>
      <c r="M187" s="187"/>
      <c r="N187" s="188"/>
      <c r="O187" s="80"/>
      <c r="P187" s="80"/>
      <c r="Q187" s="80"/>
      <c r="R187" s="80"/>
      <c r="S187" s="80"/>
      <c r="T187" s="81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131</v>
      </c>
      <c r="AU187" s="13" t="s">
        <v>69</v>
      </c>
    </row>
    <row r="188" s="2" customFormat="1" ht="16.5" customHeight="1">
      <c r="A188" s="34"/>
      <c r="B188" s="35"/>
      <c r="C188" s="171" t="s">
        <v>286</v>
      </c>
      <c r="D188" s="171" t="s">
        <v>123</v>
      </c>
      <c r="E188" s="172" t="s">
        <v>490</v>
      </c>
      <c r="F188" s="173" t="s">
        <v>491</v>
      </c>
      <c r="G188" s="174" t="s">
        <v>488</v>
      </c>
      <c r="H188" s="175">
        <v>2</v>
      </c>
      <c r="I188" s="176"/>
      <c r="J188" s="177">
        <f>ROUND(I188*H188,2)</f>
        <v>0</v>
      </c>
      <c r="K188" s="173" t="s">
        <v>127</v>
      </c>
      <c r="L188" s="40"/>
      <c r="M188" s="178" t="s">
        <v>19</v>
      </c>
      <c r="N188" s="179" t="s">
        <v>40</v>
      </c>
      <c r="O188" s="80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2" t="s">
        <v>128</v>
      </c>
      <c r="AT188" s="182" t="s">
        <v>123</v>
      </c>
      <c r="AU188" s="182" t="s">
        <v>69</v>
      </c>
      <c r="AY188" s="13" t="s">
        <v>129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3" t="s">
        <v>76</v>
      </c>
      <c r="BK188" s="183">
        <f>ROUND(I188*H188,2)</f>
        <v>0</v>
      </c>
      <c r="BL188" s="13" t="s">
        <v>128</v>
      </c>
      <c r="BM188" s="182" t="s">
        <v>289</v>
      </c>
    </row>
    <row r="189" s="2" customFormat="1">
      <c r="A189" s="34"/>
      <c r="B189" s="35"/>
      <c r="C189" s="36"/>
      <c r="D189" s="184" t="s">
        <v>130</v>
      </c>
      <c r="E189" s="36"/>
      <c r="F189" s="185" t="s">
        <v>491</v>
      </c>
      <c r="G189" s="36"/>
      <c r="H189" s="36"/>
      <c r="I189" s="186"/>
      <c r="J189" s="36"/>
      <c r="K189" s="36"/>
      <c r="L189" s="40"/>
      <c r="M189" s="187"/>
      <c r="N189" s="188"/>
      <c r="O189" s="80"/>
      <c r="P189" s="80"/>
      <c r="Q189" s="80"/>
      <c r="R189" s="80"/>
      <c r="S189" s="80"/>
      <c r="T189" s="81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130</v>
      </c>
      <c r="AU189" s="13" t="s">
        <v>69</v>
      </c>
    </row>
    <row r="190" s="2" customFormat="1">
      <c r="A190" s="34"/>
      <c r="B190" s="35"/>
      <c r="C190" s="36"/>
      <c r="D190" s="184" t="s">
        <v>131</v>
      </c>
      <c r="E190" s="36"/>
      <c r="F190" s="189" t="s">
        <v>489</v>
      </c>
      <c r="G190" s="36"/>
      <c r="H190" s="36"/>
      <c r="I190" s="186"/>
      <c r="J190" s="36"/>
      <c r="K190" s="36"/>
      <c r="L190" s="40"/>
      <c r="M190" s="187"/>
      <c r="N190" s="188"/>
      <c r="O190" s="80"/>
      <c r="P190" s="80"/>
      <c r="Q190" s="80"/>
      <c r="R190" s="80"/>
      <c r="S190" s="80"/>
      <c r="T190" s="81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131</v>
      </c>
      <c r="AU190" s="13" t="s">
        <v>69</v>
      </c>
    </row>
    <row r="191" s="2" customFormat="1" ht="16.5" customHeight="1">
      <c r="A191" s="34"/>
      <c r="B191" s="35"/>
      <c r="C191" s="171" t="s">
        <v>213</v>
      </c>
      <c r="D191" s="171" t="s">
        <v>123</v>
      </c>
      <c r="E191" s="172" t="s">
        <v>492</v>
      </c>
      <c r="F191" s="173" t="s">
        <v>493</v>
      </c>
      <c r="G191" s="174" t="s">
        <v>135</v>
      </c>
      <c r="H191" s="175">
        <v>4</v>
      </c>
      <c r="I191" s="176"/>
      <c r="J191" s="177">
        <f>ROUND(I191*H191,2)</f>
        <v>0</v>
      </c>
      <c r="K191" s="173" t="s">
        <v>127</v>
      </c>
      <c r="L191" s="40"/>
      <c r="M191" s="178" t="s">
        <v>19</v>
      </c>
      <c r="N191" s="179" t="s">
        <v>40</v>
      </c>
      <c r="O191" s="80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2" t="s">
        <v>128</v>
      </c>
      <c r="AT191" s="182" t="s">
        <v>123</v>
      </c>
      <c r="AU191" s="182" t="s">
        <v>69</v>
      </c>
      <c r="AY191" s="13" t="s">
        <v>129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3" t="s">
        <v>76</v>
      </c>
      <c r="BK191" s="183">
        <f>ROUND(I191*H191,2)</f>
        <v>0</v>
      </c>
      <c r="BL191" s="13" t="s">
        <v>128</v>
      </c>
      <c r="BM191" s="182" t="s">
        <v>293</v>
      </c>
    </row>
    <row r="192" s="2" customFormat="1">
      <c r="A192" s="34"/>
      <c r="B192" s="35"/>
      <c r="C192" s="36"/>
      <c r="D192" s="184" t="s">
        <v>130</v>
      </c>
      <c r="E192" s="36"/>
      <c r="F192" s="185" t="s">
        <v>493</v>
      </c>
      <c r="G192" s="36"/>
      <c r="H192" s="36"/>
      <c r="I192" s="186"/>
      <c r="J192" s="36"/>
      <c r="K192" s="36"/>
      <c r="L192" s="40"/>
      <c r="M192" s="187"/>
      <c r="N192" s="188"/>
      <c r="O192" s="80"/>
      <c r="P192" s="80"/>
      <c r="Q192" s="80"/>
      <c r="R192" s="80"/>
      <c r="S192" s="80"/>
      <c r="T192" s="81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130</v>
      </c>
      <c r="AU192" s="13" t="s">
        <v>69</v>
      </c>
    </row>
    <row r="193" s="2" customFormat="1">
      <c r="A193" s="34"/>
      <c r="B193" s="35"/>
      <c r="C193" s="36"/>
      <c r="D193" s="184" t="s">
        <v>131</v>
      </c>
      <c r="E193" s="36"/>
      <c r="F193" s="189" t="s">
        <v>494</v>
      </c>
      <c r="G193" s="36"/>
      <c r="H193" s="36"/>
      <c r="I193" s="186"/>
      <c r="J193" s="36"/>
      <c r="K193" s="36"/>
      <c r="L193" s="40"/>
      <c r="M193" s="187"/>
      <c r="N193" s="188"/>
      <c r="O193" s="80"/>
      <c r="P193" s="80"/>
      <c r="Q193" s="80"/>
      <c r="R193" s="80"/>
      <c r="S193" s="80"/>
      <c r="T193" s="81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131</v>
      </c>
      <c r="AU193" s="13" t="s">
        <v>69</v>
      </c>
    </row>
    <row r="194" s="2" customFormat="1" ht="16.5" customHeight="1">
      <c r="A194" s="34"/>
      <c r="B194" s="35"/>
      <c r="C194" s="171" t="s">
        <v>295</v>
      </c>
      <c r="D194" s="171" t="s">
        <v>123</v>
      </c>
      <c r="E194" s="172" t="s">
        <v>495</v>
      </c>
      <c r="F194" s="173" t="s">
        <v>496</v>
      </c>
      <c r="G194" s="174" t="s">
        <v>135</v>
      </c>
      <c r="H194" s="175">
        <v>1</v>
      </c>
      <c r="I194" s="176"/>
      <c r="J194" s="177">
        <f>ROUND(I194*H194,2)</f>
        <v>0</v>
      </c>
      <c r="K194" s="173" t="s">
        <v>127</v>
      </c>
      <c r="L194" s="40"/>
      <c r="M194" s="178" t="s">
        <v>19</v>
      </c>
      <c r="N194" s="179" t="s">
        <v>40</v>
      </c>
      <c r="O194" s="80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2" t="s">
        <v>128</v>
      </c>
      <c r="AT194" s="182" t="s">
        <v>123</v>
      </c>
      <c r="AU194" s="182" t="s">
        <v>69</v>
      </c>
      <c r="AY194" s="13" t="s">
        <v>129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3" t="s">
        <v>76</v>
      </c>
      <c r="BK194" s="183">
        <f>ROUND(I194*H194,2)</f>
        <v>0</v>
      </c>
      <c r="BL194" s="13" t="s">
        <v>128</v>
      </c>
      <c r="BM194" s="182" t="s">
        <v>296</v>
      </c>
    </row>
    <row r="195" s="2" customFormat="1">
      <c r="A195" s="34"/>
      <c r="B195" s="35"/>
      <c r="C195" s="36"/>
      <c r="D195" s="184" t="s">
        <v>130</v>
      </c>
      <c r="E195" s="36"/>
      <c r="F195" s="185" t="s">
        <v>496</v>
      </c>
      <c r="G195" s="36"/>
      <c r="H195" s="36"/>
      <c r="I195" s="186"/>
      <c r="J195" s="36"/>
      <c r="K195" s="36"/>
      <c r="L195" s="40"/>
      <c r="M195" s="187"/>
      <c r="N195" s="188"/>
      <c r="O195" s="80"/>
      <c r="P195" s="80"/>
      <c r="Q195" s="80"/>
      <c r="R195" s="80"/>
      <c r="S195" s="80"/>
      <c r="T195" s="81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130</v>
      </c>
      <c r="AU195" s="13" t="s">
        <v>69</v>
      </c>
    </row>
    <row r="196" s="2" customFormat="1">
      <c r="A196" s="34"/>
      <c r="B196" s="35"/>
      <c r="C196" s="36"/>
      <c r="D196" s="184" t="s">
        <v>131</v>
      </c>
      <c r="E196" s="36"/>
      <c r="F196" s="189" t="s">
        <v>480</v>
      </c>
      <c r="G196" s="36"/>
      <c r="H196" s="36"/>
      <c r="I196" s="186"/>
      <c r="J196" s="36"/>
      <c r="K196" s="36"/>
      <c r="L196" s="40"/>
      <c r="M196" s="187"/>
      <c r="N196" s="188"/>
      <c r="O196" s="80"/>
      <c r="P196" s="80"/>
      <c r="Q196" s="80"/>
      <c r="R196" s="80"/>
      <c r="S196" s="80"/>
      <c r="T196" s="81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131</v>
      </c>
      <c r="AU196" s="13" t="s">
        <v>69</v>
      </c>
    </row>
    <row r="197" s="2" customFormat="1" ht="16.5" customHeight="1">
      <c r="A197" s="34"/>
      <c r="B197" s="35"/>
      <c r="C197" s="171" t="s">
        <v>217</v>
      </c>
      <c r="D197" s="171" t="s">
        <v>123</v>
      </c>
      <c r="E197" s="172" t="s">
        <v>497</v>
      </c>
      <c r="F197" s="173" t="s">
        <v>498</v>
      </c>
      <c r="G197" s="174" t="s">
        <v>135</v>
      </c>
      <c r="H197" s="175">
        <v>1</v>
      </c>
      <c r="I197" s="176"/>
      <c r="J197" s="177">
        <f>ROUND(I197*H197,2)</f>
        <v>0</v>
      </c>
      <c r="K197" s="173" t="s">
        <v>127</v>
      </c>
      <c r="L197" s="40"/>
      <c r="M197" s="178" t="s">
        <v>19</v>
      </c>
      <c r="N197" s="179" t="s">
        <v>40</v>
      </c>
      <c r="O197" s="80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2" t="s">
        <v>128</v>
      </c>
      <c r="AT197" s="182" t="s">
        <v>123</v>
      </c>
      <c r="AU197" s="182" t="s">
        <v>69</v>
      </c>
      <c r="AY197" s="13" t="s">
        <v>129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3" t="s">
        <v>76</v>
      </c>
      <c r="BK197" s="183">
        <f>ROUND(I197*H197,2)</f>
        <v>0</v>
      </c>
      <c r="BL197" s="13" t="s">
        <v>128</v>
      </c>
      <c r="BM197" s="182" t="s">
        <v>298</v>
      </c>
    </row>
    <row r="198" s="2" customFormat="1">
      <c r="A198" s="34"/>
      <c r="B198" s="35"/>
      <c r="C198" s="36"/>
      <c r="D198" s="184" t="s">
        <v>130</v>
      </c>
      <c r="E198" s="36"/>
      <c r="F198" s="185" t="s">
        <v>498</v>
      </c>
      <c r="G198" s="36"/>
      <c r="H198" s="36"/>
      <c r="I198" s="186"/>
      <c r="J198" s="36"/>
      <c r="K198" s="36"/>
      <c r="L198" s="40"/>
      <c r="M198" s="187"/>
      <c r="N198" s="188"/>
      <c r="O198" s="80"/>
      <c r="P198" s="80"/>
      <c r="Q198" s="80"/>
      <c r="R198" s="80"/>
      <c r="S198" s="80"/>
      <c r="T198" s="81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130</v>
      </c>
      <c r="AU198" s="13" t="s">
        <v>69</v>
      </c>
    </row>
    <row r="199" s="2" customFormat="1">
      <c r="A199" s="34"/>
      <c r="B199" s="35"/>
      <c r="C199" s="36"/>
      <c r="D199" s="184" t="s">
        <v>131</v>
      </c>
      <c r="E199" s="36"/>
      <c r="F199" s="189" t="s">
        <v>480</v>
      </c>
      <c r="G199" s="36"/>
      <c r="H199" s="36"/>
      <c r="I199" s="186"/>
      <c r="J199" s="36"/>
      <c r="K199" s="36"/>
      <c r="L199" s="40"/>
      <c r="M199" s="187"/>
      <c r="N199" s="188"/>
      <c r="O199" s="80"/>
      <c r="P199" s="80"/>
      <c r="Q199" s="80"/>
      <c r="R199" s="80"/>
      <c r="S199" s="80"/>
      <c r="T199" s="81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131</v>
      </c>
      <c r="AU199" s="13" t="s">
        <v>69</v>
      </c>
    </row>
    <row r="200" s="2" customFormat="1" ht="16.5" customHeight="1">
      <c r="A200" s="34"/>
      <c r="B200" s="35"/>
      <c r="C200" s="171" t="s">
        <v>300</v>
      </c>
      <c r="D200" s="171" t="s">
        <v>123</v>
      </c>
      <c r="E200" s="172" t="s">
        <v>287</v>
      </c>
      <c r="F200" s="173" t="s">
        <v>288</v>
      </c>
      <c r="G200" s="174" t="s">
        <v>140</v>
      </c>
      <c r="H200" s="175">
        <v>0.20000000000000001</v>
      </c>
      <c r="I200" s="176"/>
      <c r="J200" s="177">
        <f>ROUND(I200*H200,2)</f>
        <v>0</v>
      </c>
      <c r="K200" s="173" t="s">
        <v>127</v>
      </c>
      <c r="L200" s="40"/>
      <c r="M200" s="178" t="s">
        <v>19</v>
      </c>
      <c r="N200" s="179" t="s">
        <v>40</v>
      </c>
      <c r="O200" s="80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2" t="s">
        <v>128</v>
      </c>
      <c r="AT200" s="182" t="s">
        <v>123</v>
      </c>
      <c r="AU200" s="182" t="s">
        <v>69</v>
      </c>
      <c r="AY200" s="13" t="s">
        <v>129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3" t="s">
        <v>76</v>
      </c>
      <c r="BK200" s="183">
        <f>ROUND(I200*H200,2)</f>
        <v>0</v>
      </c>
      <c r="BL200" s="13" t="s">
        <v>128</v>
      </c>
      <c r="BM200" s="182" t="s">
        <v>303</v>
      </c>
    </row>
    <row r="201" s="2" customFormat="1">
      <c r="A201" s="34"/>
      <c r="B201" s="35"/>
      <c r="C201" s="36"/>
      <c r="D201" s="184" t="s">
        <v>130</v>
      </c>
      <c r="E201" s="36"/>
      <c r="F201" s="185" t="s">
        <v>288</v>
      </c>
      <c r="G201" s="36"/>
      <c r="H201" s="36"/>
      <c r="I201" s="186"/>
      <c r="J201" s="36"/>
      <c r="K201" s="36"/>
      <c r="L201" s="40"/>
      <c r="M201" s="187"/>
      <c r="N201" s="188"/>
      <c r="O201" s="80"/>
      <c r="P201" s="80"/>
      <c r="Q201" s="80"/>
      <c r="R201" s="80"/>
      <c r="S201" s="80"/>
      <c r="T201" s="81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130</v>
      </c>
      <c r="AU201" s="13" t="s">
        <v>69</v>
      </c>
    </row>
    <row r="202" s="2" customFormat="1">
      <c r="A202" s="34"/>
      <c r="B202" s="35"/>
      <c r="C202" s="36"/>
      <c r="D202" s="184" t="s">
        <v>131</v>
      </c>
      <c r="E202" s="36"/>
      <c r="F202" s="189" t="s">
        <v>499</v>
      </c>
      <c r="G202" s="36"/>
      <c r="H202" s="36"/>
      <c r="I202" s="186"/>
      <c r="J202" s="36"/>
      <c r="K202" s="36"/>
      <c r="L202" s="40"/>
      <c r="M202" s="187"/>
      <c r="N202" s="188"/>
      <c r="O202" s="80"/>
      <c r="P202" s="80"/>
      <c r="Q202" s="80"/>
      <c r="R202" s="80"/>
      <c r="S202" s="80"/>
      <c r="T202" s="81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131</v>
      </c>
      <c r="AU202" s="13" t="s">
        <v>69</v>
      </c>
    </row>
    <row r="203" s="2" customFormat="1" ht="16.5" customHeight="1">
      <c r="A203" s="34"/>
      <c r="B203" s="35"/>
      <c r="C203" s="171" t="s">
        <v>222</v>
      </c>
      <c r="D203" s="171" t="s">
        <v>123</v>
      </c>
      <c r="E203" s="172" t="s">
        <v>500</v>
      </c>
      <c r="F203" s="173" t="s">
        <v>501</v>
      </c>
      <c r="G203" s="174" t="s">
        <v>221</v>
      </c>
      <c r="H203" s="175">
        <v>43.759999999999998</v>
      </c>
      <c r="I203" s="176"/>
      <c r="J203" s="177">
        <f>ROUND(I203*H203,2)</f>
        <v>0</v>
      </c>
      <c r="K203" s="173" t="s">
        <v>127</v>
      </c>
      <c r="L203" s="40"/>
      <c r="M203" s="178" t="s">
        <v>19</v>
      </c>
      <c r="N203" s="179" t="s">
        <v>40</v>
      </c>
      <c r="O203" s="80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2" t="s">
        <v>128</v>
      </c>
      <c r="AT203" s="182" t="s">
        <v>123</v>
      </c>
      <c r="AU203" s="182" t="s">
        <v>69</v>
      </c>
      <c r="AY203" s="13" t="s">
        <v>129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3" t="s">
        <v>76</v>
      </c>
      <c r="BK203" s="183">
        <f>ROUND(I203*H203,2)</f>
        <v>0</v>
      </c>
      <c r="BL203" s="13" t="s">
        <v>128</v>
      </c>
      <c r="BM203" s="182" t="s">
        <v>305</v>
      </c>
    </row>
    <row r="204" s="2" customFormat="1">
      <c r="A204" s="34"/>
      <c r="B204" s="35"/>
      <c r="C204" s="36"/>
      <c r="D204" s="184" t="s">
        <v>130</v>
      </c>
      <c r="E204" s="36"/>
      <c r="F204" s="185" t="s">
        <v>501</v>
      </c>
      <c r="G204" s="36"/>
      <c r="H204" s="36"/>
      <c r="I204" s="186"/>
      <c r="J204" s="36"/>
      <c r="K204" s="36"/>
      <c r="L204" s="40"/>
      <c r="M204" s="187"/>
      <c r="N204" s="188"/>
      <c r="O204" s="80"/>
      <c r="P204" s="80"/>
      <c r="Q204" s="80"/>
      <c r="R204" s="80"/>
      <c r="S204" s="80"/>
      <c r="T204" s="81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130</v>
      </c>
      <c r="AU204" s="13" t="s">
        <v>69</v>
      </c>
    </row>
    <row r="205" s="2" customFormat="1">
      <c r="A205" s="34"/>
      <c r="B205" s="35"/>
      <c r="C205" s="36"/>
      <c r="D205" s="184" t="s">
        <v>131</v>
      </c>
      <c r="E205" s="36"/>
      <c r="F205" s="189" t="s">
        <v>431</v>
      </c>
      <c r="G205" s="36"/>
      <c r="H205" s="36"/>
      <c r="I205" s="186"/>
      <c r="J205" s="36"/>
      <c r="K205" s="36"/>
      <c r="L205" s="40"/>
      <c r="M205" s="187"/>
      <c r="N205" s="188"/>
      <c r="O205" s="80"/>
      <c r="P205" s="80"/>
      <c r="Q205" s="80"/>
      <c r="R205" s="80"/>
      <c r="S205" s="80"/>
      <c r="T205" s="81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131</v>
      </c>
      <c r="AU205" s="13" t="s">
        <v>69</v>
      </c>
    </row>
    <row r="206" s="2" customFormat="1" ht="16.5" customHeight="1">
      <c r="A206" s="34"/>
      <c r="B206" s="35"/>
      <c r="C206" s="171" t="s">
        <v>306</v>
      </c>
      <c r="D206" s="171" t="s">
        <v>123</v>
      </c>
      <c r="E206" s="172" t="s">
        <v>195</v>
      </c>
      <c r="F206" s="173" t="s">
        <v>196</v>
      </c>
      <c r="G206" s="174" t="s">
        <v>197</v>
      </c>
      <c r="H206" s="175">
        <v>20.399999999999999</v>
      </c>
      <c r="I206" s="176"/>
      <c r="J206" s="177">
        <f>ROUND(I206*H206,2)</f>
        <v>0</v>
      </c>
      <c r="K206" s="173" t="s">
        <v>127</v>
      </c>
      <c r="L206" s="40"/>
      <c r="M206" s="178" t="s">
        <v>19</v>
      </c>
      <c r="N206" s="179" t="s">
        <v>40</v>
      </c>
      <c r="O206" s="80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2" t="s">
        <v>128</v>
      </c>
      <c r="AT206" s="182" t="s">
        <v>123</v>
      </c>
      <c r="AU206" s="182" t="s">
        <v>69</v>
      </c>
      <c r="AY206" s="13" t="s">
        <v>129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3" t="s">
        <v>76</v>
      </c>
      <c r="BK206" s="183">
        <f>ROUND(I206*H206,2)</f>
        <v>0</v>
      </c>
      <c r="BL206" s="13" t="s">
        <v>128</v>
      </c>
      <c r="BM206" s="182" t="s">
        <v>309</v>
      </c>
    </row>
    <row r="207" s="2" customFormat="1">
      <c r="A207" s="34"/>
      <c r="B207" s="35"/>
      <c r="C207" s="36"/>
      <c r="D207" s="184" t="s">
        <v>130</v>
      </c>
      <c r="E207" s="36"/>
      <c r="F207" s="185" t="s">
        <v>196</v>
      </c>
      <c r="G207" s="36"/>
      <c r="H207" s="36"/>
      <c r="I207" s="186"/>
      <c r="J207" s="36"/>
      <c r="K207" s="36"/>
      <c r="L207" s="40"/>
      <c r="M207" s="187"/>
      <c r="N207" s="188"/>
      <c r="O207" s="80"/>
      <c r="P207" s="80"/>
      <c r="Q207" s="80"/>
      <c r="R207" s="80"/>
      <c r="S207" s="80"/>
      <c r="T207" s="81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130</v>
      </c>
      <c r="AU207" s="13" t="s">
        <v>69</v>
      </c>
    </row>
    <row r="208" s="2" customFormat="1">
      <c r="A208" s="34"/>
      <c r="B208" s="35"/>
      <c r="C208" s="36"/>
      <c r="D208" s="184" t="s">
        <v>131</v>
      </c>
      <c r="E208" s="36"/>
      <c r="F208" s="189" t="s">
        <v>502</v>
      </c>
      <c r="G208" s="36"/>
      <c r="H208" s="36"/>
      <c r="I208" s="186"/>
      <c r="J208" s="36"/>
      <c r="K208" s="36"/>
      <c r="L208" s="40"/>
      <c r="M208" s="187"/>
      <c r="N208" s="188"/>
      <c r="O208" s="80"/>
      <c r="P208" s="80"/>
      <c r="Q208" s="80"/>
      <c r="R208" s="80"/>
      <c r="S208" s="80"/>
      <c r="T208" s="81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131</v>
      </c>
      <c r="AU208" s="13" t="s">
        <v>69</v>
      </c>
    </row>
    <row r="209" s="2" customFormat="1" ht="16.5" customHeight="1">
      <c r="A209" s="34"/>
      <c r="B209" s="35"/>
      <c r="C209" s="190" t="s">
        <v>227</v>
      </c>
      <c r="D209" s="190" t="s">
        <v>205</v>
      </c>
      <c r="E209" s="191" t="s">
        <v>206</v>
      </c>
      <c r="F209" s="192" t="s">
        <v>207</v>
      </c>
      <c r="G209" s="193" t="s">
        <v>151</v>
      </c>
      <c r="H209" s="194">
        <v>102.56399999999999</v>
      </c>
      <c r="I209" s="195"/>
      <c r="J209" s="196">
        <f>ROUND(I209*H209,2)</f>
        <v>0</v>
      </c>
      <c r="K209" s="192" t="s">
        <v>127</v>
      </c>
      <c r="L209" s="197"/>
      <c r="M209" s="198" t="s">
        <v>19</v>
      </c>
      <c r="N209" s="199" t="s">
        <v>40</v>
      </c>
      <c r="O209" s="80"/>
      <c r="P209" s="180">
        <f>O209*H209</f>
        <v>0</v>
      </c>
      <c r="Q209" s="180">
        <v>1</v>
      </c>
      <c r="R209" s="180">
        <f>Q209*H209</f>
        <v>102.56399999999999</v>
      </c>
      <c r="S209" s="180">
        <v>0</v>
      </c>
      <c r="T209" s="18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2" t="s">
        <v>146</v>
      </c>
      <c r="AT209" s="182" t="s">
        <v>205</v>
      </c>
      <c r="AU209" s="182" t="s">
        <v>69</v>
      </c>
      <c r="AY209" s="13" t="s">
        <v>129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3" t="s">
        <v>76</v>
      </c>
      <c r="BK209" s="183">
        <f>ROUND(I209*H209,2)</f>
        <v>0</v>
      </c>
      <c r="BL209" s="13" t="s">
        <v>128</v>
      </c>
      <c r="BM209" s="182" t="s">
        <v>313</v>
      </c>
    </row>
    <row r="210" s="2" customFormat="1">
      <c r="A210" s="34"/>
      <c r="B210" s="35"/>
      <c r="C210" s="36"/>
      <c r="D210" s="184" t="s">
        <v>130</v>
      </c>
      <c r="E210" s="36"/>
      <c r="F210" s="185" t="s">
        <v>207</v>
      </c>
      <c r="G210" s="36"/>
      <c r="H210" s="36"/>
      <c r="I210" s="186"/>
      <c r="J210" s="36"/>
      <c r="K210" s="36"/>
      <c r="L210" s="40"/>
      <c r="M210" s="187"/>
      <c r="N210" s="188"/>
      <c r="O210" s="80"/>
      <c r="P210" s="80"/>
      <c r="Q210" s="80"/>
      <c r="R210" s="80"/>
      <c r="S210" s="80"/>
      <c r="T210" s="81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130</v>
      </c>
      <c r="AU210" s="13" t="s">
        <v>69</v>
      </c>
    </row>
    <row r="211" s="2" customFormat="1">
      <c r="A211" s="34"/>
      <c r="B211" s="35"/>
      <c r="C211" s="36"/>
      <c r="D211" s="184" t="s">
        <v>131</v>
      </c>
      <c r="E211" s="36"/>
      <c r="F211" s="189" t="s">
        <v>503</v>
      </c>
      <c r="G211" s="36"/>
      <c r="H211" s="36"/>
      <c r="I211" s="186"/>
      <c r="J211" s="36"/>
      <c r="K211" s="36"/>
      <c r="L211" s="40"/>
      <c r="M211" s="187"/>
      <c r="N211" s="188"/>
      <c r="O211" s="80"/>
      <c r="P211" s="80"/>
      <c r="Q211" s="80"/>
      <c r="R211" s="80"/>
      <c r="S211" s="80"/>
      <c r="T211" s="81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131</v>
      </c>
      <c r="AU211" s="13" t="s">
        <v>69</v>
      </c>
    </row>
    <row r="212" s="2" customFormat="1" ht="16.5" customHeight="1">
      <c r="A212" s="34"/>
      <c r="B212" s="35"/>
      <c r="C212" s="190" t="s">
        <v>314</v>
      </c>
      <c r="D212" s="190" t="s">
        <v>205</v>
      </c>
      <c r="E212" s="191" t="s">
        <v>211</v>
      </c>
      <c r="F212" s="192" t="s">
        <v>212</v>
      </c>
      <c r="G212" s="193" t="s">
        <v>151</v>
      </c>
      <c r="H212" s="194">
        <v>3.6080000000000001</v>
      </c>
      <c r="I212" s="195"/>
      <c r="J212" s="196">
        <f>ROUND(I212*H212,2)</f>
        <v>0</v>
      </c>
      <c r="K212" s="192" t="s">
        <v>127</v>
      </c>
      <c r="L212" s="197"/>
      <c r="M212" s="198" t="s">
        <v>19</v>
      </c>
      <c r="N212" s="199" t="s">
        <v>40</v>
      </c>
      <c r="O212" s="80"/>
      <c r="P212" s="180">
        <f>O212*H212</f>
        <v>0</v>
      </c>
      <c r="Q212" s="180">
        <v>1</v>
      </c>
      <c r="R212" s="180">
        <f>Q212*H212</f>
        <v>3.6080000000000001</v>
      </c>
      <c r="S212" s="180">
        <v>0</v>
      </c>
      <c r="T212" s="18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2" t="s">
        <v>146</v>
      </c>
      <c r="AT212" s="182" t="s">
        <v>205</v>
      </c>
      <c r="AU212" s="182" t="s">
        <v>69</v>
      </c>
      <c r="AY212" s="13" t="s">
        <v>129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3" t="s">
        <v>76</v>
      </c>
      <c r="BK212" s="183">
        <f>ROUND(I212*H212,2)</f>
        <v>0</v>
      </c>
      <c r="BL212" s="13" t="s">
        <v>128</v>
      </c>
      <c r="BM212" s="182" t="s">
        <v>317</v>
      </c>
    </row>
    <row r="213" s="2" customFormat="1">
      <c r="A213" s="34"/>
      <c r="B213" s="35"/>
      <c r="C213" s="36"/>
      <c r="D213" s="184" t="s">
        <v>130</v>
      </c>
      <c r="E213" s="36"/>
      <c r="F213" s="185" t="s">
        <v>212</v>
      </c>
      <c r="G213" s="36"/>
      <c r="H213" s="36"/>
      <c r="I213" s="186"/>
      <c r="J213" s="36"/>
      <c r="K213" s="36"/>
      <c r="L213" s="40"/>
      <c r="M213" s="187"/>
      <c r="N213" s="188"/>
      <c r="O213" s="80"/>
      <c r="P213" s="80"/>
      <c r="Q213" s="80"/>
      <c r="R213" s="80"/>
      <c r="S213" s="80"/>
      <c r="T213" s="81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130</v>
      </c>
      <c r="AU213" s="13" t="s">
        <v>69</v>
      </c>
    </row>
    <row r="214" s="2" customFormat="1">
      <c r="A214" s="34"/>
      <c r="B214" s="35"/>
      <c r="C214" s="36"/>
      <c r="D214" s="184" t="s">
        <v>131</v>
      </c>
      <c r="E214" s="36"/>
      <c r="F214" s="189" t="s">
        <v>504</v>
      </c>
      <c r="G214" s="36"/>
      <c r="H214" s="36"/>
      <c r="I214" s="186"/>
      <c r="J214" s="36"/>
      <c r="K214" s="36"/>
      <c r="L214" s="40"/>
      <c r="M214" s="187"/>
      <c r="N214" s="188"/>
      <c r="O214" s="80"/>
      <c r="P214" s="80"/>
      <c r="Q214" s="80"/>
      <c r="R214" s="80"/>
      <c r="S214" s="80"/>
      <c r="T214" s="81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131</v>
      </c>
      <c r="AU214" s="13" t="s">
        <v>69</v>
      </c>
    </row>
    <row r="215" s="2" customFormat="1" ht="33" customHeight="1">
      <c r="A215" s="34"/>
      <c r="B215" s="35"/>
      <c r="C215" s="171" t="s">
        <v>232</v>
      </c>
      <c r="D215" s="171" t="s">
        <v>123</v>
      </c>
      <c r="E215" s="172" t="s">
        <v>215</v>
      </c>
      <c r="F215" s="173" t="s">
        <v>216</v>
      </c>
      <c r="G215" s="174" t="s">
        <v>151</v>
      </c>
      <c r="H215" s="175">
        <v>106.172</v>
      </c>
      <c r="I215" s="176"/>
      <c r="J215" s="177">
        <f>ROUND(I215*H215,2)</f>
        <v>0</v>
      </c>
      <c r="K215" s="173" t="s">
        <v>127</v>
      </c>
      <c r="L215" s="40"/>
      <c r="M215" s="178" t="s">
        <v>19</v>
      </c>
      <c r="N215" s="179" t="s">
        <v>40</v>
      </c>
      <c r="O215" s="80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2" t="s">
        <v>128</v>
      </c>
      <c r="AT215" s="182" t="s">
        <v>123</v>
      </c>
      <c r="AU215" s="182" t="s">
        <v>69</v>
      </c>
      <c r="AY215" s="13" t="s">
        <v>129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3" t="s">
        <v>76</v>
      </c>
      <c r="BK215" s="183">
        <f>ROUND(I215*H215,2)</f>
        <v>0</v>
      </c>
      <c r="BL215" s="13" t="s">
        <v>128</v>
      </c>
      <c r="BM215" s="182" t="s">
        <v>319</v>
      </c>
    </row>
    <row r="216" s="2" customFormat="1">
      <c r="A216" s="34"/>
      <c r="B216" s="35"/>
      <c r="C216" s="36"/>
      <c r="D216" s="184" t="s">
        <v>130</v>
      </c>
      <c r="E216" s="36"/>
      <c r="F216" s="185" t="s">
        <v>216</v>
      </c>
      <c r="G216" s="36"/>
      <c r="H216" s="36"/>
      <c r="I216" s="186"/>
      <c r="J216" s="36"/>
      <c r="K216" s="36"/>
      <c r="L216" s="40"/>
      <c r="M216" s="187"/>
      <c r="N216" s="188"/>
      <c r="O216" s="80"/>
      <c r="P216" s="80"/>
      <c r="Q216" s="80"/>
      <c r="R216" s="80"/>
      <c r="S216" s="80"/>
      <c r="T216" s="81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130</v>
      </c>
      <c r="AU216" s="13" t="s">
        <v>69</v>
      </c>
    </row>
    <row r="217" s="2" customFormat="1">
      <c r="A217" s="34"/>
      <c r="B217" s="35"/>
      <c r="C217" s="36"/>
      <c r="D217" s="184" t="s">
        <v>131</v>
      </c>
      <c r="E217" s="36"/>
      <c r="F217" s="189" t="s">
        <v>218</v>
      </c>
      <c r="G217" s="36"/>
      <c r="H217" s="36"/>
      <c r="I217" s="186"/>
      <c r="J217" s="36"/>
      <c r="K217" s="36"/>
      <c r="L217" s="40"/>
      <c r="M217" s="187"/>
      <c r="N217" s="188"/>
      <c r="O217" s="80"/>
      <c r="P217" s="80"/>
      <c r="Q217" s="80"/>
      <c r="R217" s="80"/>
      <c r="S217" s="80"/>
      <c r="T217" s="81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131</v>
      </c>
      <c r="AU217" s="13" t="s">
        <v>69</v>
      </c>
    </row>
    <row r="218" s="2" customFormat="1" ht="16.5" customHeight="1">
      <c r="A218" s="34"/>
      <c r="B218" s="35"/>
      <c r="C218" s="171" t="s">
        <v>321</v>
      </c>
      <c r="D218" s="171" t="s">
        <v>123</v>
      </c>
      <c r="E218" s="172" t="s">
        <v>307</v>
      </c>
      <c r="F218" s="173" t="s">
        <v>308</v>
      </c>
      <c r="G218" s="174" t="s">
        <v>151</v>
      </c>
      <c r="H218" s="175">
        <v>5.4900000000000002</v>
      </c>
      <c r="I218" s="176"/>
      <c r="J218" s="177">
        <f>ROUND(I218*H218,2)</f>
        <v>0</v>
      </c>
      <c r="K218" s="173" t="s">
        <v>127</v>
      </c>
      <c r="L218" s="40"/>
      <c r="M218" s="178" t="s">
        <v>19</v>
      </c>
      <c r="N218" s="179" t="s">
        <v>40</v>
      </c>
      <c r="O218" s="80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2" t="s">
        <v>128</v>
      </c>
      <c r="AT218" s="182" t="s">
        <v>123</v>
      </c>
      <c r="AU218" s="182" t="s">
        <v>69</v>
      </c>
      <c r="AY218" s="13" t="s">
        <v>129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3" t="s">
        <v>76</v>
      </c>
      <c r="BK218" s="183">
        <f>ROUND(I218*H218,2)</f>
        <v>0</v>
      </c>
      <c r="BL218" s="13" t="s">
        <v>128</v>
      </c>
      <c r="BM218" s="182" t="s">
        <v>322</v>
      </c>
    </row>
    <row r="219" s="2" customFormat="1">
      <c r="A219" s="34"/>
      <c r="B219" s="35"/>
      <c r="C219" s="36"/>
      <c r="D219" s="184" t="s">
        <v>130</v>
      </c>
      <c r="E219" s="36"/>
      <c r="F219" s="185" t="s">
        <v>308</v>
      </c>
      <c r="G219" s="36"/>
      <c r="H219" s="36"/>
      <c r="I219" s="186"/>
      <c r="J219" s="36"/>
      <c r="K219" s="36"/>
      <c r="L219" s="40"/>
      <c r="M219" s="187"/>
      <c r="N219" s="188"/>
      <c r="O219" s="80"/>
      <c r="P219" s="80"/>
      <c r="Q219" s="80"/>
      <c r="R219" s="80"/>
      <c r="S219" s="80"/>
      <c r="T219" s="81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130</v>
      </c>
      <c r="AU219" s="13" t="s">
        <v>69</v>
      </c>
    </row>
    <row r="220" s="2" customFormat="1">
      <c r="A220" s="34"/>
      <c r="B220" s="35"/>
      <c r="C220" s="36"/>
      <c r="D220" s="184" t="s">
        <v>131</v>
      </c>
      <c r="E220" s="36"/>
      <c r="F220" s="189" t="s">
        <v>505</v>
      </c>
      <c r="G220" s="36"/>
      <c r="H220" s="36"/>
      <c r="I220" s="186"/>
      <c r="J220" s="36"/>
      <c r="K220" s="36"/>
      <c r="L220" s="40"/>
      <c r="M220" s="187"/>
      <c r="N220" s="188"/>
      <c r="O220" s="80"/>
      <c r="P220" s="80"/>
      <c r="Q220" s="80"/>
      <c r="R220" s="80"/>
      <c r="S220" s="80"/>
      <c r="T220" s="81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131</v>
      </c>
      <c r="AU220" s="13" t="s">
        <v>69</v>
      </c>
    </row>
    <row r="221" s="2" customFormat="1" ht="37.8" customHeight="1">
      <c r="A221" s="34"/>
      <c r="B221" s="35"/>
      <c r="C221" s="171" t="s">
        <v>236</v>
      </c>
      <c r="D221" s="171" t="s">
        <v>123</v>
      </c>
      <c r="E221" s="172" t="s">
        <v>506</v>
      </c>
      <c r="F221" s="173" t="s">
        <v>507</v>
      </c>
      <c r="G221" s="174" t="s">
        <v>151</v>
      </c>
      <c r="H221" s="175">
        <v>5.4900000000000002</v>
      </c>
      <c r="I221" s="176"/>
      <c r="J221" s="177">
        <f>ROUND(I221*H221,2)</f>
        <v>0</v>
      </c>
      <c r="K221" s="173" t="s">
        <v>127</v>
      </c>
      <c r="L221" s="40"/>
      <c r="M221" s="178" t="s">
        <v>19</v>
      </c>
      <c r="N221" s="179" t="s">
        <v>40</v>
      </c>
      <c r="O221" s="80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2" t="s">
        <v>128</v>
      </c>
      <c r="AT221" s="182" t="s">
        <v>123</v>
      </c>
      <c r="AU221" s="182" t="s">
        <v>69</v>
      </c>
      <c r="AY221" s="13" t="s">
        <v>129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3" t="s">
        <v>76</v>
      </c>
      <c r="BK221" s="183">
        <f>ROUND(I221*H221,2)</f>
        <v>0</v>
      </c>
      <c r="BL221" s="13" t="s">
        <v>128</v>
      </c>
      <c r="BM221" s="182" t="s">
        <v>325</v>
      </c>
    </row>
    <row r="222" s="2" customFormat="1">
      <c r="A222" s="34"/>
      <c r="B222" s="35"/>
      <c r="C222" s="36"/>
      <c r="D222" s="184" t="s">
        <v>130</v>
      </c>
      <c r="E222" s="36"/>
      <c r="F222" s="185" t="s">
        <v>507</v>
      </c>
      <c r="G222" s="36"/>
      <c r="H222" s="36"/>
      <c r="I222" s="186"/>
      <c r="J222" s="36"/>
      <c r="K222" s="36"/>
      <c r="L222" s="40"/>
      <c r="M222" s="187"/>
      <c r="N222" s="188"/>
      <c r="O222" s="80"/>
      <c r="P222" s="80"/>
      <c r="Q222" s="80"/>
      <c r="R222" s="80"/>
      <c r="S222" s="80"/>
      <c r="T222" s="81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130</v>
      </c>
      <c r="AU222" s="13" t="s">
        <v>69</v>
      </c>
    </row>
    <row r="223" s="2" customFormat="1">
      <c r="A223" s="34"/>
      <c r="B223" s="35"/>
      <c r="C223" s="36"/>
      <c r="D223" s="184" t="s">
        <v>131</v>
      </c>
      <c r="E223" s="36"/>
      <c r="F223" s="189" t="s">
        <v>505</v>
      </c>
      <c r="G223" s="36"/>
      <c r="H223" s="36"/>
      <c r="I223" s="186"/>
      <c r="J223" s="36"/>
      <c r="K223" s="36"/>
      <c r="L223" s="40"/>
      <c r="M223" s="187"/>
      <c r="N223" s="188"/>
      <c r="O223" s="80"/>
      <c r="P223" s="80"/>
      <c r="Q223" s="80"/>
      <c r="R223" s="80"/>
      <c r="S223" s="80"/>
      <c r="T223" s="81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131</v>
      </c>
      <c r="AU223" s="13" t="s">
        <v>69</v>
      </c>
    </row>
    <row r="224" s="2" customFormat="1" ht="16.5" customHeight="1">
      <c r="A224" s="34"/>
      <c r="B224" s="35"/>
      <c r="C224" s="171" t="s">
        <v>384</v>
      </c>
      <c r="D224" s="171" t="s">
        <v>123</v>
      </c>
      <c r="E224" s="172" t="s">
        <v>315</v>
      </c>
      <c r="F224" s="173" t="s">
        <v>316</v>
      </c>
      <c r="G224" s="174" t="s">
        <v>151</v>
      </c>
      <c r="H224" s="175">
        <v>5.4900000000000002</v>
      </c>
      <c r="I224" s="176"/>
      <c r="J224" s="177">
        <f>ROUND(I224*H224,2)</f>
        <v>0</v>
      </c>
      <c r="K224" s="173" t="s">
        <v>127</v>
      </c>
      <c r="L224" s="40"/>
      <c r="M224" s="178" t="s">
        <v>19</v>
      </c>
      <c r="N224" s="179" t="s">
        <v>40</v>
      </c>
      <c r="O224" s="80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2" t="s">
        <v>128</v>
      </c>
      <c r="AT224" s="182" t="s">
        <v>123</v>
      </c>
      <c r="AU224" s="182" t="s">
        <v>69</v>
      </c>
      <c r="AY224" s="13" t="s">
        <v>129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3" t="s">
        <v>76</v>
      </c>
      <c r="BK224" s="183">
        <f>ROUND(I224*H224,2)</f>
        <v>0</v>
      </c>
      <c r="BL224" s="13" t="s">
        <v>128</v>
      </c>
      <c r="BM224" s="182" t="s">
        <v>385</v>
      </c>
    </row>
    <row r="225" s="2" customFormat="1">
      <c r="A225" s="34"/>
      <c r="B225" s="35"/>
      <c r="C225" s="36"/>
      <c r="D225" s="184" t="s">
        <v>130</v>
      </c>
      <c r="E225" s="36"/>
      <c r="F225" s="185" t="s">
        <v>316</v>
      </c>
      <c r="G225" s="36"/>
      <c r="H225" s="36"/>
      <c r="I225" s="186"/>
      <c r="J225" s="36"/>
      <c r="K225" s="36"/>
      <c r="L225" s="40"/>
      <c r="M225" s="187"/>
      <c r="N225" s="188"/>
      <c r="O225" s="80"/>
      <c r="P225" s="80"/>
      <c r="Q225" s="80"/>
      <c r="R225" s="80"/>
      <c r="S225" s="80"/>
      <c r="T225" s="81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130</v>
      </c>
      <c r="AU225" s="13" t="s">
        <v>69</v>
      </c>
    </row>
    <row r="226" s="2" customFormat="1">
      <c r="A226" s="34"/>
      <c r="B226" s="35"/>
      <c r="C226" s="36"/>
      <c r="D226" s="184" t="s">
        <v>131</v>
      </c>
      <c r="E226" s="36"/>
      <c r="F226" s="189" t="s">
        <v>318</v>
      </c>
      <c r="G226" s="36"/>
      <c r="H226" s="36"/>
      <c r="I226" s="186"/>
      <c r="J226" s="36"/>
      <c r="K226" s="36"/>
      <c r="L226" s="40"/>
      <c r="M226" s="187"/>
      <c r="N226" s="188"/>
      <c r="O226" s="80"/>
      <c r="P226" s="80"/>
      <c r="Q226" s="80"/>
      <c r="R226" s="80"/>
      <c r="S226" s="80"/>
      <c r="T226" s="81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131</v>
      </c>
      <c r="AU226" s="13" t="s">
        <v>69</v>
      </c>
    </row>
    <row r="227" s="2" customFormat="1" ht="16.5" customHeight="1">
      <c r="A227" s="34"/>
      <c r="B227" s="35"/>
      <c r="C227" s="171" t="s">
        <v>241</v>
      </c>
      <c r="D227" s="171" t="s">
        <v>123</v>
      </c>
      <c r="E227" s="172" t="s">
        <v>181</v>
      </c>
      <c r="F227" s="173" t="s">
        <v>182</v>
      </c>
      <c r="G227" s="174" t="s">
        <v>151</v>
      </c>
      <c r="H227" s="175">
        <v>0.029999999999999999</v>
      </c>
      <c r="I227" s="176"/>
      <c r="J227" s="177">
        <f>ROUND(I227*H227,2)</f>
        <v>0</v>
      </c>
      <c r="K227" s="173" t="s">
        <v>127</v>
      </c>
      <c r="L227" s="40"/>
      <c r="M227" s="178" t="s">
        <v>19</v>
      </c>
      <c r="N227" s="179" t="s">
        <v>40</v>
      </c>
      <c r="O227" s="80"/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2" t="s">
        <v>128</v>
      </c>
      <c r="AT227" s="182" t="s">
        <v>123</v>
      </c>
      <c r="AU227" s="182" t="s">
        <v>69</v>
      </c>
      <c r="AY227" s="13" t="s">
        <v>129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3" t="s">
        <v>76</v>
      </c>
      <c r="BK227" s="183">
        <f>ROUND(I227*H227,2)</f>
        <v>0</v>
      </c>
      <c r="BL227" s="13" t="s">
        <v>128</v>
      </c>
      <c r="BM227" s="182" t="s">
        <v>508</v>
      </c>
    </row>
    <row r="228" s="2" customFormat="1">
      <c r="A228" s="34"/>
      <c r="B228" s="35"/>
      <c r="C228" s="36"/>
      <c r="D228" s="184" t="s">
        <v>130</v>
      </c>
      <c r="E228" s="36"/>
      <c r="F228" s="185" t="s">
        <v>182</v>
      </c>
      <c r="G228" s="36"/>
      <c r="H228" s="36"/>
      <c r="I228" s="186"/>
      <c r="J228" s="36"/>
      <c r="K228" s="36"/>
      <c r="L228" s="40"/>
      <c r="M228" s="187"/>
      <c r="N228" s="188"/>
      <c r="O228" s="80"/>
      <c r="P228" s="80"/>
      <c r="Q228" s="80"/>
      <c r="R228" s="80"/>
      <c r="S228" s="80"/>
      <c r="T228" s="81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130</v>
      </c>
      <c r="AU228" s="13" t="s">
        <v>69</v>
      </c>
    </row>
    <row r="229" s="2" customFormat="1">
      <c r="A229" s="34"/>
      <c r="B229" s="35"/>
      <c r="C229" s="36"/>
      <c r="D229" s="184" t="s">
        <v>131</v>
      </c>
      <c r="E229" s="36"/>
      <c r="F229" s="189" t="s">
        <v>509</v>
      </c>
      <c r="G229" s="36"/>
      <c r="H229" s="36"/>
      <c r="I229" s="186"/>
      <c r="J229" s="36"/>
      <c r="K229" s="36"/>
      <c r="L229" s="40"/>
      <c r="M229" s="187"/>
      <c r="N229" s="188"/>
      <c r="O229" s="80"/>
      <c r="P229" s="80"/>
      <c r="Q229" s="80"/>
      <c r="R229" s="80"/>
      <c r="S229" s="80"/>
      <c r="T229" s="81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131</v>
      </c>
      <c r="AU229" s="13" t="s">
        <v>69</v>
      </c>
    </row>
    <row r="230" s="2" customFormat="1" ht="37.8" customHeight="1">
      <c r="A230" s="34"/>
      <c r="B230" s="35"/>
      <c r="C230" s="171" t="s">
        <v>510</v>
      </c>
      <c r="D230" s="171" t="s">
        <v>123</v>
      </c>
      <c r="E230" s="172" t="s">
        <v>311</v>
      </c>
      <c r="F230" s="173" t="s">
        <v>312</v>
      </c>
      <c r="G230" s="174" t="s">
        <v>135</v>
      </c>
      <c r="H230" s="175">
        <v>1</v>
      </c>
      <c r="I230" s="176"/>
      <c r="J230" s="177">
        <f>ROUND(I230*H230,2)</f>
        <v>0</v>
      </c>
      <c r="K230" s="173" t="s">
        <v>127</v>
      </c>
      <c r="L230" s="40"/>
      <c r="M230" s="178" t="s">
        <v>19</v>
      </c>
      <c r="N230" s="179" t="s">
        <v>40</v>
      </c>
      <c r="O230" s="80"/>
      <c r="P230" s="180">
        <f>O230*H230</f>
        <v>0</v>
      </c>
      <c r="Q230" s="180">
        <v>0</v>
      </c>
      <c r="R230" s="180">
        <f>Q230*H230</f>
        <v>0</v>
      </c>
      <c r="S230" s="180">
        <v>0</v>
      </c>
      <c r="T230" s="181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2" t="s">
        <v>128</v>
      </c>
      <c r="AT230" s="182" t="s">
        <v>123</v>
      </c>
      <c r="AU230" s="182" t="s">
        <v>69</v>
      </c>
      <c r="AY230" s="13" t="s">
        <v>129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3" t="s">
        <v>76</v>
      </c>
      <c r="BK230" s="183">
        <f>ROUND(I230*H230,2)</f>
        <v>0</v>
      </c>
      <c r="BL230" s="13" t="s">
        <v>128</v>
      </c>
      <c r="BM230" s="182" t="s">
        <v>511</v>
      </c>
    </row>
    <row r="231" s="2" customFormat="1">
      <c r="A231" s="34"/>
      <c r="B231" s="35"/>
      <c r="C231" s="36"/>
      <c r="D231" s="184" t="s">
        <v>130</v>
      </c>
      <c r="E231" s="36"/>
      <c r="F231" s="185" t="s">
        <v>312</v>
      </c>
      <c r="G231" s="36"/>
      <c r="H231" s="36"/>
      <c r="I231" s="186"/>
      <c r="J231" s="36"/>
      <c r="K231" s="36"/>
      <c r="L231" s="40"/>
      <c r="M231" s="187"/>
      <c r="N231" s="188"/>
      <c r="O231" s="80"/>
      <c r="P231" s="80"/>
      <c r="Q231" s="80"/>
      <c r="R231" s="80"/>
      <c r="S231" s="80"/>
      <c r="T231" s="81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130</v>
      </c>
      <c r="AU231" s="13" t="s">
        <v>69</v>
      </c>
    </row>
    <row r="232" s="2" customFormat="1">
      <c r="A232" s="34"/>
      <c r="B232" s="35"/>
      <c r="C232" s="36"/>
      <c r="D232" s="184" t="s">
        <v>131</v>
      </c>
      <c r="E232" s="36"/>
      <c r="F232" s="189" t="s">
        <v>512</v>
      </c>
      <c r="G232" s="36"/>
      <c r="H232" s="36"/>
      <c r="I232" s="186"/>
      <c r="J232" s="36"/>
      <c r="K232" s="36"/>
      <c r="L232" s="40"/>
      <c r="M232" s="187"/>
      <c r="N232" s="188"/>
      <c r="O232" s="80"/>
      <c r="P232" s="80"/>
      <c r="Q232" s="80"/>
      <c r="R232" s="80"/>
      <c r="S232" s="80"/>
      <c r="T232" s="81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131</v>
      </c>
      <c r="AU232" s="13" t="s">
        <v>69</v>
      </c>
    </row>
    <row r="233" s="2" customFormat="1" ht="16.5" customHeight="1">
      <c r="A233" s="34"/>
      <c r="B233" s="35"/>
      <c r="C233" s="171" t="s">
        <v>245</v>
      </c>
      <c r="D233" s="171" t="s">
        <v>123</v>
      </c>
      <c r="E233" s="172" t="s">
        <v>323</v>
      </c>
      <c r="F233" s="173" t="s">
        <v>324</v>
      </c>
      <c r="G233" s="174" t="s">
        <v>151</v>
      </c>
      <c r="H233" s="175">
        <v>0.029999999999999999</v>
      </c>
      <c r="I233" s="176"/>
      <c r="J233" s="177">
        <f>ROUND(I233*H233,2)</f>
        <v>0</v>
      </c>
      <c r="K233" s="173" t="s">
        <v>127</v>
      </c>
      <c r="L233" s="40"/>
      <c r="M233" s="178" t="s">
        <v>19</v>
      </c>
      <c r="N233" s="179" t="s">
        <v>40</v>
      </c>
      <c r="O233" s="80"/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2" t="s">
        <v>128</v>
      </c>
      <c r="AT233" s="182" t="s">
        <v>123</v>
      </c>
      <c r="AU233" s="182" t="s">
        <v>69</v>
      </c>
      <c r="AY233" s="13" t="s">
        <v>129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3" t="s">
        <v>76</v>
      </c>
      <c r="BK233" s="183">
        <f>ROUND(I233*H233,2)</f>
        <v>0</v>
      </c>
      <c r="BL233" s="13" t="s">
        <v>128</v>
      </c>
      <c r="BM233" s="182" t="s">
        <v>513</v>
      </c>
    </row>
    <row r="234" s="2" customFormat="1">
      <c r="A234" s="34"/>
      <c r="B234" s="35"/>
      <c r="C234" s="36"/>
      <c r="D234" s="184" t="s">
        <v>130</v>
      </c>
      <c r="E234" s="36"/>
      <c r="F234" s="185" t="s">
        <v>324</v>
      </c>
      <c r="G234" s="36"/>
      <c r="H234" s="36"/>
      <c r="I234" s="186"/>
      <c r="J234" s="36"/>
      <c r="K234" s="36"/>
      <c r="L234" s="40"/>
      <c r="M234" s="187"/>
      <c r="N234" s="188"/>
      <c r="O234" s="80"/>
      <c r="P234" s="80"/>
      <c r="Q234" s="80"/>
      <c r="R234" s="80"/>
      <c r="S234" s="80"/>
      <c r="T234" s="81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130</v>
      </c>
      <c r="AU234" s="13" t="s">
        <v>69</v>
      </c>
    </row>
    <row r="235" s="2" customFormat="1">
      <c r="A235" s="34"/>
      <c r="B235" s="35"/>
      <c r="C235" s="36"/>
      <c r="D235" s="184" t="s">
        <v>131</v>
      </c>
      <c r="E235" s="36"/>
      <c r="F235" s="189" t="s">
        <v>326</v>
      </c>
      <c r="G235" s="36"/>
      <c r="H235" s="36"/>
      <c r="I235" s="186"/>
      <c r="J235" s="36"/>
      <c r="K235" s="36"/>
      <c r="L235" s="40"/>
      <c r="M235" s="200"/>
      <c r="N235" s="201"/>
      <c r="O235" s="202"/>
      <c r="P235" s="202"/>
      <c r="Q235" s="202"/>
      <c r="R235" s="202"/>
      <c r="S235" s="202"/>
      <c r="T235" s="203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131</v>
      </c>
      <c r="AU235" s="13" t="s">
        <v>69</v>
      </c>
    </row>
    <row r="236" s="2" customFormat="1" ht="6.96" customHeight="1">
      <c r="A236" s="34"/>
      <c r="B236" s="55"/>
      <c r="C236" s="56"/>
      <c r="D236" s="56"/>
      <c r="E236" s="56"/>
      <c r="F236" s="56"/>
      <c r="G236" s="56"/>
      <c r="H236" s="56"/>
      <c r="I236" s="56"/>
      <c r="J236" s="56"/>
      <c r="K236" s="56"/>
      <c r="L236" s="40"/>
      <c r="M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</row>
  </sheetData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orientation="landscape" blackAndWhite="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93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6"/>
      <c r="AT3" s="13" t="s">
        <v>78</v>
      </c>
    </row>
    <row r="4" hidden="1" s="1" customFormat="1" ht="24.96" customHeight="1">
      <c r="B4" s="16"/>
      <c r="D4" s="125" t="s">
        <v>103</v>
      </c>
      <c r="L4" s="16"/>
      <c r="M4" s="126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7" t="s">
        <v>16</v>
      </c>
      <c r="L6" s="16"/>
    </row>
    <row r="7" hidden="1" s="1" customFormat="1" ht="16.5" customHeight="1">
      <c r="B7" s="16"/>
      <c r="E7" s="128" t="str">
        <f>'Rekapitulace stavby'!K6</f>
        <v>Oprava staničních kolejí v žst. Česká Třebová</v>
      </c>
      <c r="F7" s="127"/>
      <c r="G7" s="127"/>
      <c r="H7" s="127"/>
      <c r="L7" s="16"/>
    </row>
    <row r="8" hidden="1" s="2" customFormat="1" ht="12" customHeight="1">
      <c r="A8" s="34"/>
      <c r="B8" s="40"/>
      <c r="C8" s="34"/>
      <c r="D8" s="127" t="s">
        <v>104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0" t="s">
        <v>514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7" t="s">
        <v>18</v>
      </c>
      <c r="E11" s="34"/>
      <c r="F11" s="131" t="s">
        <v>19</v>
      </c>
      <c r="G11" s="34"/>
      <c r="H11" s="34"/>
      <c r="I11" s="127" t="s">
        <v>20</v>
      </c>
      <c r="J11" s="131" t="s">
        <v>19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7" t="s">
        <v>21</v>
      </c>
      <c r="E12" s="34"/>
      <c r="F12" s="131" t="s">
        <v>22</v>
      </c>
      <c r="G12" s="34"/>
      <c r="H12" s="34"/>
      <c r="I12" s="127" t="s">
        <v>23</v>
      </c>
      <c r="J12" s="132" t="str">
        <f>'Rekapitulace stavby'!AN8</f>
        <v>27. 6. 2022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7" t="s">
        <v>25</v>
      </c>
      <c r="E14" s="34"/>
      <c r="F14" s="34"/>
      <c r="G14" s="34"/>
      <c r="H14" s="34"/>
      <c r="I14" s="127" t="s">
        <v>26</v>
      </c>
      <c r="J14" s="131" t="str">
        <f>IF('Rekapitulace stavby'!AN10="","",'Rekapitulace stavby'!AN10)</f>
        <v/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1" t="str">
        <f>IF('Rekapitulace stavby'!E11="","",'Rekapitulace stavby'!E11)</f>
        <v xml:space="preserve"> </v>
      </c>
      <c r="F15" s="34"/>
      <c r="G15" s="34"/>
      <c r="H15" s="34"/>
      <c r="I15" s="127" t="s">
        <v>27</v>
      </c>
      <c r="J15" s="131" t="str">
        <f>IF('Rekapitulace stavby'!AN11="","",'Rekapitulace stavby'!AN11)</f>
        <v/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7" t="s">
        <v>28</v>
      </c>
      <c r="E17" s="34"/>
      <c r="F17" s="34"/>
      <c r="G17" s="34"/>
      <c r="H17" s="34"/>
      <c r="I17" s="127" t="s">
        <v>26</v>
      </c>
      <c r="J17" s="29" t="str">
        <f>'Rekapitulace stavby'!AN13</f>
        <v>Vyplň údaj</v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1"/>
      <c r="G18" s="131"/>
      <c r="H18" s="131"/>
      <c r="I18" s="127" t="s">
        <v>27</v>
      </c>
      <c r="J18" s="29" t="str">
        <f>'Rekapitulace stavby'!AN14</f>
        <v>Vyplň údaj</v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7" t="s">
        <v>30</v>
      </c>
      <c r="E20" s="34"/>
      <c r="F20" s="34"/>
      <c r="G20" s="34"/>
      <c r="H20" s="34"/>
      <c r="I20" s="127" t="s">
        <v>26</v>
      </c>
      <c r="J20" s="131" t="str">
        <f>IF('Rekapitulace stavby'!AN16="","",'Rekapitulace stavby'!AN16)</f>
        <v/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1" t="str">
        <f>IF('Rekapitulace stavby'!E17="","",'Rekapitulace stavby'!E17)</f>
        <v xml:space="preserve"> </v>
      </c>
      <c r="F21" s="34"/>
      <c r="G21" s="34"/>
      <c r="H21" s="34"/>
      <c r="I21" s="127" t="s">
        <v>27</v>
      </c>
      <c r="J21" s="131" t="str">
        <f>IF('Rekapitulace stavby'!AN17="","",'Rekapitulace stavby'!AN17)</f>
        <v/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7" t="s">
        <v>32</v>
      </c>
      <c r="E23" s="34"/>
      <c r="F23" s="34"/>
      <c r="G23" s="34"/>
      <c r="H23" s="34"/>
      <c r="I23" s="127" t="s">
        <v>26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27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7" t="s">
        <v>33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8" t="s">
        <v>35</v>
      </c>
      <c r="E30" s="34"/>
      <c r="F30" s="34"/>
      <c r="G30" s="34"/>
      <c r="H30" s="34"/>
      <c r="I30" s="34"/>
      <c r="J30" s="139">
        <f>ROUND(J79, 2)</f>
        <v>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0" t="s">
        <v>37</v>
      </c>
      <c r="G32" s="34"/>
      <c r="H32" s="34"/>
      <c r="I32" s="140" t="s">
        <v>36</v>
      </c>
      <c r="J32" s="140" t="s">
        <v>38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1" t="s">
        <v>39</v>
      </c>
      <c r="E33" s="127" t="s">
        <v>40</v>
      </c>
      <c r="F33" s="142">
        <f>ROUND((SUM(BE79:BE112)),  2)</f>
        <v>0</v>
      </c>
      <c r="G33" s="34"/>
      <c r="H33" s="34"/>
      <c r="I33" s="143">
        <v>0.20999999999999999</v>
      </c>
      <c r="J33" s="142">
        <f>ROUND(((SUM(BE79:BE112))*I33),  2)</f>
        <v>0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7" t="s">
        <v>41</v>
      </c>
      <c r="F34" s="142">
        <f>ROUND((SUM(BF79:BF112)),  2)</f>
        <v>0</v>
      </c>
      <c r="G34" s="34"/>
      <c r="H34" s="34"/>
      <c r="I34" s="143">
        <v>0.14999999999999999</v>
      </c>
      <c r="J34" s="142">
        <f>ROUND(((SUM(BF79:BF112))*I34),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42</v>
      </c>
      <c r="F35" s="142">
        <f>ROUND((SUM(BG79:BG112)),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43</v>
      </c>
      <c r="F36" s="142">
        <f>ROUND((SUM(BH79:BH112)),  2)</f>
        <v>0</v>
      </c>
      <c r="G36" s="34"/>
      <c r="H36" s="34"/>
      <c r="I36" s="143">
        <v>0.14999999999999999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44</v>
      </c>
      <c r="F37" s="142">
        <f>ROUND((SUM(BI79:BI112)),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106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Oprava staničních kolejí v žst. Česká Třebová</v>
      </c>
      <c r="F48" s="28"/>
      <c r="G48" s="28"/>
      <c r="H48" s="28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104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06 - Úprava šachet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27. 6. 2022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107</v>
      </c>
      <c r="D57" s="157"/>
      <c r="E57" s="157"/>
      <c r="F57" s="157"/>
      <c r="G57" s="157"/>
      <c r="H57" s="157"/>
      <c r="I57" s="157"/>
      <c r="J57" s="158" t="s">
        <v>108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109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110</v>
      </c>
      <c r="D66" s="36"/>
      <c r="E66" s="36"/>
      <c r="F66" s="36"/>
      <c r="G66" s="36"/>
      <c r="H66" s="36"/>
      <c r="I66" s="36"/>
      <c r="J66" s="36"/>
      <c r="K66" s="36"/>
      <c r="L66" s="12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5" t="str">
        <f>E7</f>
        <v>Oprava staničních kolejí v žst. Česká Třebová</v>
      </c>
      <c r="F69" s="28"/>
      <c r="G69" s="28"/>
      <c r="H69" s="28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104</v>
      </c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06 - Úprava šachet</v>
      </c>
      <c r="F71" s="36"/>
      <c r="G71" s="36"/>
      <c r="H71" s="36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27. 6. 2022</v>
      </c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0"/>
      <c r="B78" s="161"/>
      <c r="C78" s="162" t="s">
        <v>111</v>
      </c>
      <c r="D78" s="163" t="s">
        <v>54</v>
      </c>
      <c r="E78" s="163" t="s">
        <v>50</v>
      </c>
      <c r="F78" s="163" t="s">
        <v>51</v>
      </c>
      <c r="G78" s="163" t="s">
        <v>112</v>
      </c>
      <c r="H78" s="163" t="s">
        <v>113</v>
      </c>
      <c r="I78" s="163" t="s">
        <v>114</v>
      </c>
      <c r="J78" s="163" t="s">
        <v>108</v>
      </c>
      <c r="K78" s="164" t="s">
        <v>115</v>
      </c>
      <c r="L78" s="165"/>
      <c r="M78" s="88" t="s">
        <v>19</v>
      </c>
      <c r="N78" s="89" t="s">
        <v>39</v>
      </c>
      <c r="O78" s="89" t="s">
        <v>116</v>
      </c>
      <c r="P78" s="89" t="s">
        <v>117</v>
      </c>
      <c r="Q78" s="89" t="s">
        <v>118</v>
      </c>
      <c r="R78" s="89" t="s">
        <v>119</v>
      </c>
      <c r="S78" s="89" t="s">
        <v>120</v>
      </c>
      <c r="T78" s="90" t="s">
        <v>121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4"/>
      <c r="B79" s="35"/>
      <c r="C79" s="95" t="s">
        <v>122</v>
      </c>
      <c r="D79" s="36"/>
      <c r="E79" s="36"/>
      <c r="F79" s="36"/>
      <c r="G79" s="36"/>
      <c r="H79" s="36"/>
      <c r="I79" s="36"/>
      <c r="J79" s="166">
        <f>BK79</f>
        <v>0</v>
      </c>
      <c r="K79" s="36"/>
      <c r="L79" s="40"/>
      <c r="M79" s="91"/>
      <c r="N79" s="167"/>
      <c r="O79" s="92"/>
      <c r="P79" s="168">
        <f>SUM(P80:P112)</f>
        <v>0</v>
      </c>
      <c r="Q79" s="92"/>
      <c r="R79" s="168">
        <f>SUM(R80:R112)</f>
        <v>57.9285</v>
      </c>
      <c r="S79" s="92"/>
      <c r="T79" s="169">
        <f>SUM(T80:T112)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109</v>
      </c>
      <c r="BK79" s="170">
        <f>SUM(BK80:BK112)</f>
        <v>0</v>
      </c>
    </row>
    <row r="80" s="2" customFormat="1" ht="16.5" customHeight="1">
      <c r="A80" s="34"/>
      <c r="B80" s="35"/>
      <c r="C80" s="171" t="s">
        <v>76</v>
      </c>
      <c r="D80" s="171" t="s">
        <v>123</v>
      </c>
      <c r="E80" s="172" t="s">
        <v>515</v>
      </c>
      <c r="F80" s="173" t="s">
        <v>516</v>
      </c>
      <c r="G80" s="174" t="s">
        <v>221</v>
      </c>
      <c r="H80" s="175">
        <v>42</v>
      </c>
      <c r="I80" s="176"/>
      <c r="J80" s="177">
        <f>ROUND(I80*H80,2)</f>
        <v>0</v>
      </c>
      <c r="K80" s="173" t="s">
        <v>127</v>
      </c>
      <c r="L80" s="40"/>
      <c r="M80" s="178" t="s">
        <v>19</v>
      </c>
      <c r="N80" s="179" t="s">
        <v>40</v>
      </c>
      <c r="O80" s="80"/>
      <c r="P80" s="180">
        <f>O80*H80</f>
        <v>0</v>
      </c>
      <c r="Q80" s="180">
        <v>0</v>
      </c>
      <c r="R80" s="180">
        <f>Q80*H80</f>
        <v>0</v>
      </c>
      <c r="S80" s="180">
        <v>0</v>
      </c>
      <c r="T80" s="18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2" t="s">
        <v>128</v>
      </c>
      <c r="AT80" s="182" t="s">
        <v>123</v>
      </c>
      <c r="AU80" s="182" t="s">
        <v>69</v>
      </c>
      <c r="AY80" s="13" t="s">
        <v>129</v>
      </c>
      <c r="BE80" s="183">
        <f>IF(N80="základní",J80,0)</f>
        <v>0</v>
      </c>
      <c r="BF80" s="183">
        <f>IF(N80="snížená",J80,0)</f>
        <v>0</v>
      </c>
      <c r="BG80" s="183">
        <f>IF(N80="zákl. přenesená",J80,0)</f>
        <v>0</v>
      </c>
      <c r="BH80" s="183">
        <f>IF(N80="sníž. přenesená",J80,0)</f>
        <v>0</v>
      </c>
      <c r="BI80" s="183">
        <f>IF(N80="nulová",J80,0)</f>
        <v>0</v>
      </c>
      <c r="BJ80" s="13" t="s">
        <v>76</v>
      </c>
      <c r="BK80" s="183">
        <f>ROUND(I80*H80,2)</f>
        <v>0</v>
      </c>
      <c r="BL80" s="13" t="s">
        <v>128</v>
      </c>
      <c r="BM80" s="182" t="s">
        <v>78</v>
      </c>
    </row>
    <row r="81" s="2" customFormat="1">
      <c r="A81" s="34"/>
      <c r="B81" s="35"/>
      <c r="C81" s="36"/>
      <c r="D81" s="184" t="s">
        <v>130</v>
      </c>
      <c r="E81" s="36"/>
      <c r="F81" s="185" t="s">
        <v>516</v>
      </c>
      <c r="G81" s="36"/>
      <c r="H81" s="36"/>
      <c r="I81" s="186"/>
      <c r="J81" s="36"/>
      <c r="K81" s="36"/>
      <c r="L81" s="40"/>
      <c r="M81" s="187"/>
      <c r="N81" s="188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130</v>
      </c>
      <c r="AU81" s="13" t="s">
        <v>69</v>
      </c>
    </row>
    <row r="82" s="2" customFormat="1">
      <c r="A82" s="34"/>
      <c r="B82" s="35"/>
      <c r="C82" s="36"/>
      <c r="D82" s="184" t="s">
        <v>131</v>
      </c>
      <c r="E82" s="36"/>
      <c r="F82" s="189" t="s">
        <v>517</v>
      </c>
      <c r="G82" s="36"/>
      <c r="H82" s="36"/>
      <c r="I82" s="186"/>
      <c r="J82" s="36"/>
      <c r="K82" s="36"/>
      <c r="L82" s="40"/>
      <c r="M82" s="187"/>
      <c r="N82" s="188"/>
      <c r="O82" s="80"/>
      <c r="P82" s="80"/>
      <c r="Q82" s="80"/>
      <c r="R82" s="80"/>
      <c r="S82" s="80"/>
      <c r="T82" s="81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3" t="s">
        <v>131</v>
      </c>
      <c r="AU82" s="13" t="s">
        <v>69</v>
      </c>
    </row>
    <row r="83" s="2" customFormat="1" ht="37.8" customHeight="1">
      <c r="A83" s="34"/>
      <c r="B83" s="35"/>
      <c r="C83" s="171" t="s">
        <v>78</v>
      </c>
      <c r="D83" s="171" t="s">
        <v>123</v>
      </c>
      <c r="E83" s="172" t="s">
        <v>149</v>
      </c>
      <c r="F83" s="173" t="s">
        <v>150</v>
      </c>
      <c r="G83" s="174" t="s">
        <v>151</v>
      </c>
      <c r="H83" s="175">
        <v>54.600000000000001</v>
      </c>
      <c r="I83" s="176"/>
      <c r="J83" s="177">
        <f>ROUND(I83*H83,2)</f>
        <v>0</v>
      </c>
      <c r="K83" s="173" t="s">
        <v>127</v>
      </c>
      <c r="L83" s="40"/>
      <c r="M83" s="178" t="s">
        <v>19</v>
      </c>
      <c r="N83" s="179" t="s">
        <v>40</v>
      </c>
      <c r="O83" s="80"/>
      <c r="P83" s="180">
        <f>O83*H83</f>
        <v>0</v>
      </c>
      <c r="Q83" s="180">
        <v>0</v>
      </c>
      <c r="R83" s="180">
        <f>Q83*H83</f>
        <v>0</v>
      </c>
      <c r="S83" s="180">
        <v>0</v>
      </c>
      <c r="T83" s="181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2" t="s">
        <v>128</v>
      </c>
      <c r="AT83" s="182" t="s">
        <v>123</v>
      </c>
      <c r="AU83" s="182" t="s">
        <v>69</v>
      </c>
      <c r="AY83" s="13" t="s">
        <v>129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13" t="s">
        <v>76</v>
      </c>
      <c r="BK83" s="183">
        <f>ROUND(I83*H83,2)</f>
        <v>0</v>
      </c>
      <c r="BL83" s="13" t="s">
        <v>128</v>
      </c>
      <c r="BM83" s="182" t="s">
        <v>128</v>
      </c>
    </row>
    <row r="84" s="2" customFormat="1">
      <c r="A84" s="34"/>
      <c r="B84" s="35"/>
      <c r="C84" s="36"/>
      <c r="D84" s="184" t="s">
        <v>130</v>
      </c>
      <c r="E84" s="36"/>
      <c r="F84" s="185" t="s">
        <v>150</v>
      </c>
      <c r="G84" s="36"/>
      <c r="H84" s="36"/>
      <c r="I84" s="186"/>
      <c r="J84" s="36"/>
      <c r="K84" s="36"/>
      <c r="L84" s="40"/>
      <c r="M84" s="187"/>
      <c r="N84" s="188"/>
      <c r="O84" s="80"/>
      <c r="P84" s="80"/>
      <c r="Q84" s="80"/>
      <c r="R84" s="80"/>
      <c r="S84" s="80"/>
      <c r="T84" s="81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3" t="s">
        <v>130</v>
      </c>
      <c r="AU84" s="13" t="s">
        <v>69</v>
      </c>
    </row>
    <row r="85" s="2" customFormat="1">
      <c r="A85" s="34"/>
      <c r="B85" s="35"/>
      <c r="C85" s="36"/>
      <c r="D85" s="184" t="s">
        <v>131</v>
      </c>
      <c r="E85" s="36"/>
      <c r="F85" s="189" t="s">
        <v>518</v>
      </c>
      <c r="G85" s="36"/>
      <c r="H85" s="36"/>
      <c r="I85" s="186"/>
      <c r="J85" s="36"/>
      <c r="K85" s="36"/>
      <c r="L85" s="40"/>
      <c r="M85" s="187"/>
      <c r="N85" s="188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131</v>
      </c>
      <c r="AU85" s="13" t="s">
        <v>69</v>
      </c>
    </row>
    <row r="86" s="2" customFormat="1" ht="16.5" customHeight="1">
      <c r="A86" s="34"/>
      <c r="B86" s="35"/>
      <c r="C86" s="171" t="s">
        <v>137</v>
      </c>
      <c r="D86" s="171" t="s">
        <v>123</v>
      </c>
      <c r="E86" s="172" t="s">
        <v>307</v>
      </c>
      <c r="F86" s="173" t="s">
        <v>308</v>
      </c>
      <c r="G86" s="174" t="s">
        <v>151</v>
      </c>
      <c r="H86" s="175">
        <v>54.600000000000001</v>
      </c>
      <c r="I86" s="176"/>
      <c r="J86" s="177">
        <f>ROUND(I86*H86,2)</f>
        <v>0</v>
      </c>
      <c r="K86" s="173" t="s">
        <v>127</v>
      </c>
      <c r="L86" s="40"/>
      <c r="M86" s="178" t="s">
        <v>19</v>
      </c>
      <c r="N86" s="179" t="s">
        <v>40</v>
      </c>
      <c r="O86" s="80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2" t="s">
        <v>128</v>
      </c>
      <c r="AT86" s="182" t="s">
        <v>123</v>
      </c>
      <c r="AU86" s="182" t="s">
        <v>69</v>
      </c>
      <c r="AY86" s="13" t="s">
        <v>129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3" t="s">
        <v>76</v>
      </c>
      <c r="BK86" s="183">
        <f>ROUND(I86*H86,2)</f>
        <v>0</v>
      </c>
      <c r="BL86" s="13" t="s">
        <v>128</v>
      </c>
      <c r="BM86" s="182" t="s">
        <v>141</v>
      </c>
    </row>
    <row r="87" s="2" customFormat="1">
      <c r="A87" s="34"/>
      <c r="B87" s="35"/>
      <c r="C87" s="36"/>
      <c r="D87" s="184" t="s">
        <v>130</v>
      </c>
      <c r="E87" s="36"/>
      <c r="F87" s="185" t="s">
        <v>308</v>
      </c>
      <c r="G87" s="36"/>
      <c r="H87" s="36"/>
      <c r="I87" s="186"/>
      <c r="J87" s="36"/>
      <c r="K87" s="36"/>
      <c r="L87" s="40"/>
      <c r="M87" s="187"/>
      <c r="N87" s="188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130</v>
      </c>
      <c r="AU87" s="13" t="s">
        <v>69</v>
      </c>
    </row>
    <row r="88" s="2" customFormat="1">
      <c r="A88" s="34"/>
      <c r="B88" s="35"/>
      <c r="C88" s="36"/>
      <c r="D88" s="184" t="s">
        <v>131</v>
      </c>
      <c r="E88" s="36"/>
      <c r="F88" s="189" t="s">
        <v>519</v>
      </c>
      <c r="G88" s="36"/>
      <c r="H88" s="36"/>
      <c r="I88" s="186"/>
      <c r="J88" s="36"/>
      <c r="K88" s="36"/>
      <c r="L88" s="40"/>
      <c r="M88" s="187"/>
      <c r="N88" s="188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131</v>
      </c>
      <c r="AU88" s="13" t="s">
        <v>69</v>
      </c>
    </row>
    <row r="89" s="2" customFormat="1" ht="37.8" customHeight="1">
      <c r="A89" s="34"/>
      <c r="B89" s="35"/>
      <c r="C89" s="171" t="s">
        <v>128</v>
      </c>
      <c r="D89" s="171" t="s">
        <v>123</v>
      </c>
      <c r="E89" s="172" t="s">
        <v>149</v>
      </c>
      <c r="F89" s="173" t="s">
        <v>150</v>
      </c>
      <c r="G89" s="174" t="s">
        <v>151</v>
      </c>
      <c r="H89" s="175">
        <v>54.600000000000001</v>
      </c>
      <c r="I89" s="176"/>
      <c r="J89" s="177">
        <f>ROUND(I89*H89,2)</f>
        <v>0</v>
      </c>
      <c r="K89" s="173" t="s">
        <v>127</v>
      </c>
      <c r="L89" s="40"/>
      <c r="M89" s="178" t="s">
        <v>19</v>
      </c>
      <c r="N89" s="179" t="s">
        <v>40</v>
      </c>
      <c r="O89" s="80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2" t="s">
        <v>128</v>
      </c>
      <c r="AT89" s="182" t="s">
        <v>123</v>
      </c>
      <c r="AU89" s="182" t="s">
        <v>69</v>
      </c>
      <c r="AY89" s="13" t="s">
        <v>129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3" t="s">
        <v>76</v>
      </c>
      <c r="BK89" s="183">
        <f>ROUND(I89*H89,2)</f>
        <v>0</v>
      </c>
      <c r="BL89" s="13" t="s">
        <v>128</v>
      </c>
      <c r="BM89" s="182" t="s">
        <v>146</v>
      </c>
    </row>
    <row r="90" s="2" customFormat="1">
      <c r="A90" s="34"/>
      <c r="B90" s="35"/>
      <c r="C90" s="36"/>
      <c r="D90" s="184" t="s">
        <v>130</v>
      </c>
      <c r="E90" s="36"/>
      <c r="F90" s="185" t="s">
        <v>150</v>
      </c>
      <c r="G90" s="36"/>
      <c r="H90" s="36"/>
      <c r="I90" s="186"/>
      <c r="J90" s="36"/>
      <c r="K90" s="36"/>
      <c r="L90" s="40"/>
      <c r="M90" s="187"/>
      <c r="N90" s="188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130</v>
      </c>
      <c r="AU90" s="13" t="s">
        <v>69</v>
      </c>
    </row>
    <row r="91" s="2" customFormat="1">
      <c r="A91" s="34"/>
      <c r="B91" s="35"/>
      <c r="C91" s="36"/>
      <c r="D91" s="184" t="s">
        <v>131</v>
      </c>
      <c r="E91" s="36"/>
      <c r="F91" s="189" t="s">
        <v>520</v>
      </c>
      <c r="G91" s="36"/>
      <c r="H91" s="36"/>
      <c r="I91" s="186"/>
      <c r="J91" s="36"/>
      <c r="K91" s="36"/>
      <c r="L91" s="40"/>
      <c r="M91" s="187"/>
      <c r="N91" s="188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131</v>
      </c>
      <c r="AU91" s="13" t="s">
        <v>69</v>
      </c>
    </row>
    <row r="92" s="2" customFormat="1" ht="16.5" customHeight="1">
      <c r="A92" s="34"/>
      <c r="B92" s="35"/>
      <c r="C92" s="171" t="s">
        <v>148</v>
      </c>
      <c r="D92" s="171" t="s">
        <v>123</v>
      </c>
      <c r="E92" s="172" t="s">
        <v>521</v>
      </c>
      <c r="F92" s="173" t="s">
        <v>522</v>
      </c>
      <c r="G92" s="174" t="s">
        <v>151</v>
      </c>
      <c r="H92" s="175">
        <v>54.600000000000001</v>
      </c>
      <c r="I92" s="176"/>
      <c r="J92" s="177">
        <f>ROUND(I92*H92,2)</f>
        <v>0</v>
      </c>
      <c r="K92" s="173" t="s">
        <v>127</v>
      </c>
      <c r="L92" s="40"/>
      <c r="M92" s="178" t="s">
        <v>19</v>
      </c>
      <c r="N92" s="179" t="s">
        <v>40</v>
      </c>
      <c r="O92" s="80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128</v>
      </c>
      <c r="AT92" s="182" t="s">
        <v>123</v>
      </c>
      <c r="AU92" s="182" t="s">
        <v>69</v>
      </c>
      <c r="AY92" s="13" t="s">
        <v>129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3" t="s">
        <v>76</v>
      </c>
      <c r="BK92" s="183">
        <f>ROUND(I92*H92,2)</f>
        <v>0</v>
      </c>
      <c r="BL92" s="13" t="s">
        <v>128</v>
      </c>
      <c r="BM92" s="182" t="s">
        <v>152</v>
      </c>
    </row>
    <row r="93" s="2" customFormat="1">
      <c r="A93" s="34"/>
      <c r="B93" s="35"/>
      <c r="C93" s="36"/>
      <c r="D93" s="184" t="s">
        <v>130</v>
      </c>
      <c r="E93" s="36"/>
      <c r="F93" s="185" t="s">
        <v>522</v>
      </c>
      <c r="G93" s="36"/>
      <c r="H93" s="36"/>
      <c r="I93" s="186"/>
      <c r="J93" s="36"/>
      <c r="K93" s="36"/>
      <c r="L93" s="40"/>
      <c r="M93" s="187"/>
      <c r="N93" s="188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130</v>
      </c>
      <c r="AU93" s="13" t="s">
        <v>69</v>
      </c>
    </row>
    <row r="94" s="2" customFormat="1">
      <c r="A94" s="34"/>
      <c r="B94" s="35"/>
      <c r="C94" s="36"/>
      <c r="D94" s="184" t="s">
        <v>131</v>
      </c>
      <c r="E94" s="36"/>
      <c r="F94" s="189" t="s">
        <v>191</v>
      </c>
      <c r="G94" s="36"/>
      <c r="H94" s="36"/>
      <c r="I94" s="186"/>
      <c r="J94" s="36"/>
      <c r="K94" s="36"/>
      <c r="L94" s="40"/>
      <c r="M94" s="187"/>
      <c r="N94" s="188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131</v>
      </c>
      <c r="AU94" s="13" t="s">
        <v>69</v>
      </c>
    </row>
    <row r="95" s="2" customFormat="1" ht="16.5" customHeight="1">
      <c r="A95" s="34"/>
      <c r="B95" s="35"/>
      <c r="C95" s="171" t="s">
        <v>141</v>
      </c>
      <c r="D95" s="171" t="s">
        <v>123</v>
      </c>
      <c r="E95" s="172" t="s">
        <v>523</v>
      </c>
      <c r="F95" s="173" t="s">
        <v>524</v>
      </c>
      <c r="G95" s="174" t="s">
        <v>221</v>
      </c>
      <c r="H95" s="175">
        <v>33.600000000000001</v>
      </c>
      <c r="I95" s="176"/>
      <c r="J95" s="177">
        <f>ROUND(I95*H95,2)</f>
        <v>0</v>
      </c>
      <c r="K95" s="173" t="s">
        <v>127</v>
      </c>
      <c r="L95" s="40"/>
      <c r="M95" s="178" t="s">
        <v>19</v>
      </c>
      <c r="N95" s="179" t="s">
        <v>40</v>
      </c>
      <c r="O95" s="80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128</v>
      </c>
      <c r="AT95" s="182" t="s">
        <v>123</v>
      </c>
      <c r="AU95" s="182" t="s">
        <v>69</v>
      </c>
      <c r="AY95" s="13" t="s">
        <v>129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3" t="s">
        <v>76</v>
      </c>
      <c r="BK95" s="183">
        <f>ROUND(I95*H95,2)</f>
        <v>0</v>
      </c>
      <c r="BL95" s="13" t="s">
        <v>128</v>
      </c>
      <c r="BM95" s="182" t="s">
        <v>156</v>
      </c>
    </row>
    <row r="96" s="2" customFormat="1">
      <c r="A96" s="34"/>
      <c r="B96" s="35"/>
      <c r="C96" s="36"/>
      <c r="D96" s="184" t="s">
        <v>130</v>
      </c>
      <c r="E96" s="36"/>
      <c r="F96" s="185" t="s">
        <v>524</v>
      </c>
      <c r="G96" s="36"/>
      <c r="H96" s="36"/>
      <c r="I96" s="186"/>
      <c r="J96" s="36"/>
      <c r="K96" s="36"/>
      <c r="L96" s="40"/>
      <c r="M96" s="187"/>
      <c r="N96" s="188"/>
      <c r="O96" s="80"/>
      <c r="P96" s="80"/>
      <c r="Q96" s="80"/>
      <c r="R96" s="80"/>
      <c r="S96" s="80"/>
      <c r="T96" s="8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130</v>
      </c>
      <c r="AU96" s="13" t="s">
        <v>69</v>
      </c>
    </row>
    <row r="97" s="2" customFormat="1">
      <c r="A97" s="34"/>
      <c r="B97" s="35"/>
      <c r="C97" s="36"/>
      <c r="D97" s="184" t="s">
        <v>131</v>
      </c>
      <c r="E97" s="36"/>
      <c r="F97" s="189" t="s">
        <v>525</v>
      </c>
      <c r="G97" s="36"/>
      <c r="H97" s="36"/>
      <c r="I97" s="186"/>
      <c r="J97" s="36"/>
      <c r="K97" s="36"/>
      <c r="L97" s="40"/>
      <c r="M97" s="187"/>
      <c r="N97" s="188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131</v>
      </c>
      <c r="AU97" s="13" t="s">
        <v>69</v>
      </c>
    </row>
    <row r="98" s="2" customFormat="1" ht="16.5" customHeight="1">
      <c r="A98" s="34"/>
      <c r="B98" s="35"/>
      <c r="C98" s="190" t="s">
        <v>158</v>
      </c>
      <c r="D98" s="190" t="s">
        <v>205</v>
      </c>
      <c r="E98" s="191" t="s">
        <v>526</v>
      </c>
      <c r="F98" s="192" t="s">
        <v>527</v>
      </c>
      <c r="G98" s="193" t="s">
        <v>135</v>
      </c>
      <c r="H98" s="194">
        <v>42</v>
      </c>
      <c r="I98" s="195"/>
      <c r="J98" s="196">
        <f>ROUND(I98*H98,2)</f>
        <v>0</v>
      </c>
      <c r="K98" s="192" t="s">
        <v>127</v>
      </c>
      <c r="L98" s="197"/>
      <c r="M98" s="198" t="s">
        <v>19</v>
      </c>
      <c r="N98" s="199" t="s">
        <v>40</v>
      </c>
      <c r="O98" s="80"/>
      <c r="P98" s="180">
        <f>O98*H98</f>
        <v>0</v>
      </c>
      <c r="Q98" s="180">
        <v>0.52600000000000002</v>
      </c>
      <c r="R98" s="180">
        <f>Q98*H98</f>
        <v>22.092000000000002</v>
      </c>
      <c r="S98" s="180">
        <v>0</v>
      </c>
      <c r="T98" s="18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146</v>
      </c>
      <c r="AT98" s="182" t="s">
        <v>205</v>
      </c>
      <c r="AU98" s="182" t="s">
        <v>69</v>
      </c>
      <c r="AY98" s="13" t="s">
        <v>129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3" t="s">
        <v>76</v>
      </c>
      <c r="BK98" s="183">
        <f>ROUND(I98*H98,2)</f>
        <v>0</v>
      </c>
      <c r="BL98" s="13" t="s">
        <v>128</v>
      </c>
      <c r="BM98" s="182" t="s">
        <v>161</v>
      </c>
    </row>
    <row r="99" s="2" customFormat="1">
      <c r="A99" s="34"/>
      <c r="B99" s="35"/>
      <c r="C99" s="36"/>
      <c r="D99" s="184" t="s">
        <v>130</v>
      </c>
      <c r="E99" s="36"/>
      <c r="F99" s="185" t="s">
        <v>527</v>
      </c>
      <c r="G99" s="36"/>
      <c r="H99" s="36"/>
      <c r="I99" s="186"/>
      <c r="J99" s="36"/>
      <c r="K99" s="36"/>
      <c r="L99" s="40"/>
      <c r="M99" s="187"/>
      <c r="N99" s="188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130</v>
      </c>
      <c r="AU99" s="13" t="s">
        <v>69</v>
      </c>
    </row>
    <row r="100" s="2" customFormat="1">
      <c r="A100" s="34"/>
      <c r="B100" s="35"/>
      <c r="C100" s="36"/>
      <c r="D100" s="184" t="s">
        <v>131</v>
      </c>
      <c r="E100" s="36"/>
      <c r="F100" s="189" t="s">
        <v>528</v>
      </c>
      <c r="G100" s="36"/>
      <c r="H100" s="36"/>
      <c r="I100" s="186"/>
      <c r="J100" s="36"/>
      <c r="K100" s="36"/>
      <c r="L100" s="40"/>
      <c r="M100" s="187"/>
      <c r="N100" s="188"/>
      <c r="O100" s="80"/>
      <c r="P100" s="80"/>
      <c r="Q100" s="80"/>
      <c r="R100" s="80"/>
      <c r="S100" s="80"/>
      <c r="T100" s="81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3" t="s">
        <v>131</v>
      </c>
      <c r="AU100" s="13" t="s">
        <v>69</v>
      </c>
    </row>
    <row r="101" s="2" customFormat="1" ht="16.5" customHeight="1">
      <c r="A101" s="34"/>
      <c r="B101" s="35"/>
      <c r="C101" s="190" t="s">
        <v>146</v>
      </c>
      <c r="D101" s="190" t="s">
        <v>205</v>
      </c>
      <c r="E101" s="191" t="s">
        <v>529</v>
      </c>
      <c r="F101" s="192" t="s">
        <v>530</v>
      </c>
      <c r="G101" s="193" t="s">
        <v>135</v>
      </c>
      <c r="H101" s="194">
        <v>42</v>
      </c>
      <c r="I101" s="195"/>
      <c r="J101" s="196">
        <f>ROUND(I101*H101,2)</f>
        <v>0</v>
      </c>
      <c r="K101" s="192" t="s">
        <v>127</v>
      </c>
      <c r="L101" s="197"/>
      <c r="M101" s="198" t="s">
        <v>19</v>
      </c>
      <c r="N101" s="199" t="s">
        <v>40</v>
      </c>
      <c r="O101" s="80"/>
      <c r="P101" s="180">
        <f>O101*H101</f>
        <v>0</v>
      </c>
      <c r="Q101" s="180">
        <v>0.246</v>
      </c>
      <c r="R101" s="180">
        <f>Q101*H101</f>
        <v>10.332000000000001</v>
      </c>
      <c r="S101" s="180">
        <v>0</v>
      </c>
      <c r="T101" s="18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2" t="s">
        <v>146</v>
      </c>
      <c r="AT101" s="182" t="s">
        <v>205</v>
      </c>
      <c r="AU101" s="182" t="s">
        <v>69</v>
      </c>
      <c r="AY101" s="13" t="s">
        <v>129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3" t="s">
        <v>76</v>
      </c>
      <c r="BK101" s="183">
        <f>ROUND(I101*H101,2)</f>
        <v>0</v>
      </c>
      <c r="BL101" s="13" t="s">
        <v>128</v>
      </c>
      <c r="BM101" s="182" t="s">
        <v>165</v>
      </c>
    </row>
    <row r="102" s="2" customFormat="1">
      <c r="A102" s="34"/>
      <c r="B102" s="35"/>
      <c r="C102" s="36"/>
      <c r="D102" s="184" t="s">
        <v>130</v>
      </c>
      <c r="E102" s="36"/>
      <c r="F102" s="185" t="s">
        <v>530</v>
      </c>
      <c r="G102" s="36"/>
      <c r="H102" s="36"/>
      <c r="I102" s="186"/>
      <c r="J102" s="36"/>
      <c r="K102" s="36"/>
      <c r="L102" s="40"/>
      <c r="M102" s="187"/>
      <c r="N102" s="188"/>
      <c r="O102" s="80"/>
      <c r="P102" s="80"/>
      <c r="Q102" s="80"/>
      <c r="R102" s="80"/>
      <c r="S102" s="80"/>
      <c r="T102" s="81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3" t="s">
        <v>130</v>
      </c>
      <c r="AU102" s="13" t="s">
        <v>69</v>
      </c>
    </row>
    <row r="103" s="2" customFormat="1">
      <c r="A103" s="34"/>
      <c r="B103" s="35"/>
      <c r="C103" s="36"/>
      <c r="D103" s="184" t="s">
        <v>131</v>
      </c>
      <c r="E103" s="36"/>
      <c r="F103" s="189" t="s">
        <v>528</v>
      </c>
      <c r="G103" s="36"/>
      <c r="H103" s="36"/>
      <c r="I103" s="186"/>
      <c r="J103" s="36"/>
      <c r="K103" s="36"/>
      <c r="L103" s="40"/>
      <c r="M103" s="187"/>
      <c r="N103" s="188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131</v>
      </c>
      <c r="AU103" s="13" t="s">
        <v>69</v>
      </c>
    </row>
    <row r="104" s="2" customFormat="1" ht="16.5" customHeight="1">
      <c r="A104" s="34"/>
      <c r="B104" s="35"/>
      <c r="C104" s="190" t="s">
        <v>167</v>
      </c>
      <c r="D104" s="190" t="s">
        <v>205</v>
      </c>
      <c r="E104" s="191" t="s">
        <v>531</v>
      </c>
      <c r="F104" s="192" t="s">
        <v>532</v>
      </c>
      <c r="G104" s="193" t="s">
        <v>197</v>
      </c>
      <c r="H104" s="194">
        <v>10.5</v>
      </c>
      <c r="I104" s="195"/>
      <c r="J104" s="196">
        <f>ROUND(I104*H104,2)</f>
        <v>0</v>
      </c>
      <c r="K104" s="192" t="s">
        <v>127</v>
      </c>
      <c r="L104" s="197"/>
      <c r="M104" s="198" t="s">
        <v>19</v>
      </c>
      <c r="N104" s="199" t="s">
        <v>40</v>
      </c>
      <c r="O104" s="80"/>
      <c r="P104" s="180">
        <f>O104*H104</f>
        <v>0</v>
      </c>
      <c r="Q104" s="180">
        <v>2.4289999999999998</v>
      </c>
      <c r="R104" s="180">
        <f>Q104*H104</f>
        <v>25.504499999999997</v>
      </c>
      <c r="S104" s="180">
        <v>0</v>
      </c>
      <c r="T104" s="18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146</v>
      </c>
      <c r="AT104" s="182" t="s">
        <v>205</v>
      </c>
      <c r="AU104" s="182" t="s">
        <v>69</v>
      </c>
      <c r="AY104" s="13" t="s">
        <v>129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3" t="s">
        <v>76</v>
      </c>
      <c r="BK104" s="183">
        <f>ROUND(I104*H104,2)</f>
        <v>0</v>
      </c>
      <c r="BL104" s="13" t="s">
        <v>128</v>
      </c>
      <c r="BM104" s="182" t="s">
        <v>170</v>
      </c>
    </row>
    <row r="105" s="2" customFormat="1">
      <c r="A105" s="34"/>
      <c r="B105" s="35"/>
      <c r="C105" s="36"/>
      <c r="D105" s="184" t="s">
        <v>130</v>
      </c>
      <c r="E105" s="36"/>
      <c r="F105" s="185" t="s">
        <v>532</v>
      </c>
      <c r="G105" s="36"/>
      <c r="H105" s="36"/>
      <c r="I105" s="186"/>
      <c r="J105" s="36"/>
      <c r="K105" s="36"/>
      <c r="L105" s="40"/>
      <c r="M105" s="187"/>
      <c r="N105" s="188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130</v>
      </c>
      <c r="AU105" s="13" t="s">
        <v>69</v>
      </c>
    </row>
    <row r="106" s="2" customFormat="1">
      <c r="A106" s="34"/>
      <c r="B106" s="35"/>
      <c r="C106" s="36"/>
      <c r="D106" s="184" t="s">
        <v>131</v>
      </c>
      <c r="E106" s="36"/>
      <c r="F106" s="189" t="s">
        <v>533</v>
      </c>
      <c r="G106" s="36"/>
      <c r="H106" s="36"/>
      <c r="I106" s="186"/>
      <c r="J106" s="36"/>
      <c r="K106" s="36"/>
      <c r="L106" s="40"/>
      <c r="M106" s="187"/>
      <c r="N106" s="188"/>
      <c r="O106" s="80"/>
      <c r="P106" s="80"/>
      <c r="Q106" s="80"/>
      <c r="R106" s="80"/>
      <c r="S106" s="80"/>
      <c r="T106" s="81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3" t="s">
        <v>131</v>
      </c>
      <c r="AU106" s="13" t="s">
        <v>69</v>
      </c>
    </row>
    <row r="107" s="2" customFormat="1" ht="37.8" customHeight="1">
      <c r="A107" s="34"/>
      <c r="B107" s="35"/>
      <c r="C107" s="171" t="s">
        <v>152</v>
      </c>
      <c r="D107" s="171" t="s">
        <v>123</v>
      </c>
      <c r="E107" s="172" t="s">
        <v>534</v>
      </c>
      <c r="F107" s="173" t="s">
        <v>535</v>
      </c>
      <c r="G107" s="174" t="s">
        <v>151</v>
      </c>
      <c r="H107" s="175">
        <v>58.673999999999999</v>
      </c>
      <c r="I107" s="176"/>
      <c r="J107" s="177">
        <f>ROUND(I107*H107,2)</f>
        <v>0</v>
      </c>
      <c r="K107" s="173" t="s">
        <v>127</v>
      </c>
      <c r="L107" s="40"/>
      <c r="M107" s="178" t="s">
        <v>19</v>
      </c>
      <c r="N107" s="179" t="s">
        <v>40</v>
      </c>
      <c r="O107" s="80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2" t="s">
        <v>128</v>
      </c>
      <c r="AT107" s="182" t="s">
        <v>123</v>
      </c>
      <c r="AU107" s="182" t="s">
        <v>69</v>
      </c>
      <c r="AY107" s="13" t="s">
        <v>129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3" t="s">
        <v>76</v>
      </c>
      <c r="BK107" s="183">
        <f>ROUND(I107*H107,2)</f>
        <v>0</v>
      </c>
      <c r="BL107" s="13" t="s">
        <v>128</v>
      </c>
      <c r="BM107" s="182" t="s">
        <v>174</v>
      </c>
    </row>
    <row r="108" s="2" customFormat="1">
      <c r="A108" s="34"/>
      <c r="B108" s="35"/>
      <c r="C108" s="36"/>
      <c r="D108" s="184" t="s">
        <v>130</v>
      </c>
      <c r="E108" s="36"/>
      <c r="F108" s="185" t="s">
        <v>535</v>
      </c>
      <c r="G108" s="36"/>
      <c r="H108" s="36"/>
      <c r="I108" s="186"/>
      <c r="J108" s="36"/>
      <c r="K108" s="36"/>
      <c r="L108" s="40"/>
      <c r="M108" s="187"/>
      <c r="N108" s="188"/>
      <c r="O108" s="80"/>
      <c r="P108" s="80"/>
      <c r="Q108" s="80"/>
      <c r="R108" s="80"/>
      <c r="S108" s="80"/>
      <c r="T108" s="81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3" t="s">
        <v>130</v>
      </c>
      <c r="AU108" s="13" t="s">
        <v>69</v>
      </c>
    </row>
    <row r="109" s="2" customFormat="1">
      <c r="A109" s="34"/>
      <c r="B109" s="35"/>
      <c r="C109" s="36"/>
      <c r="D109" s="184" t="s">
        <v>131</v>
      </c>
      <c r="E109" s="36"/>
      <c r="F109" s="189" t="s">
        <v>536</v>
      </c>
      <c r="G109" s="36"/>
      <c r="H109" s="36"/>
      <c r="I109" s="186"/>
      <c r="J109" s="36"/>
      <c r="K109" s="36"/>
      <c r="L109" s="40"/>
      <c r="M109" s="187"/>
      <c r="N109" s="188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131</v>
      </c>
      <c r="AU109" s="13" t="s">
        <v>69</v>
      </c>
    </row>
    <row r="110" s="2" customFormat="1" ht="16.5" customHeight="1">
      <c r="A110" s="34"/>
      <c r="B110" s="35"/>
      <c r="C110" s="171" t="s">
        <v>176</v>
      </c>
      <c r="D110" s="171" t="s">
        <v>123</v>
      </c>
      <c r="E110" s="172" t="s">
        <v>537</v>
      </c>
      <c r="F110" s="173" t="s">
        <v>538</v>
      </c>
      <c r="G110" s="174" t="s">
        <v>135</v>
      </c>
      <c r="H110" s="175">
        <v>6</v>
      </c>
      <c r="I110" s="176"/>
      <c r="J110" s="177">
        <f>ROUND(I110*H110,2)</f>
        <v>0</v>
      </c>
      <c r="K110" s="173" t="s">
        <v>19</v>
      </c>
      <c r="L110" s="40"/>
      <c r="M110" s="178" t="s">
        <v>19</v>
      </c>
      <c r="N110" s="179" t="s">
        <v>40</v>
      </c>
      <c r="O110" s="80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2" t="s">
        <v>128</v>
      </c>
      <c r="AT110" s="182" t="s">
        <v>123</v>
      </c>
      <c r="AU110" s="182" t="s">
        <v>69</v>
      </c>
      <c r="AY110" s="13" t="s">
        <v>129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3" t="s">
        <v>76</v>
      </c>
      <c r="BK110" s="183">
        <f>ROUND(I110*H110,2)</f>
        <v>0</v>
      </c>
      <c r="BL110" s="13" t="s">
        <v>128</v>
      </c>
      <c r="BM110" s="182" t="s">
        <v>179</v>
      </c>
    </row>
    <row r="111" s="2" customFormat="1">
      <c r="A111" s="34"/>
      <c r="B111" s="35"/>
      <c r="C111" s="36"/>
      <c r="D111" s="184" t="s">
        <v>130</v>
      </c>
      <c r="E111" s="36"/>
      <c r="F111" s="185" t="s">
        <v>538</v>
      </c>
      <c r="G111" s="36"/>
      <c r="H111" s="36"/>
      <c r="I111" s="186"/>
      <c r="J111" s="36"/>
      <c r="K111" s="36"/>
      <c r="L111" s="40"/>
      <c r="M111" s="187"/>
      <c r="N111" s="188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130</v>
      </c>
      <c r="AU111" s="13" t="s">
        <v>69</v>
      </c>
    </row>
    <row r="112" s="2" customFormat="1">
      <c r="A112" s="34"/>
      <c r="B112" s="35"/>
      <c r="C112" s="36"/>
      <c r="D112" s="184" t="s">
        <v>131</v>
      </c>
      <c r="E112" s="36"/>
      <c r="F112" s="189" t="s">
        <v>539</v>
      </c>
      <c r="G112" s="36"/>
      <c r="H112" s="36"/>
      <c r="I112" s="186"/>
      <c r="J112" s="36"/>
      <c r="K112" s="36"/>
      <c r="L112" s="40"/>
      <c r="M112" s="200"/>
      <c r="N112" s="201"/>
      <c r="O112" s="202"/>
      <c r="P112" s="202"/>
      <c r="Q112" s="202"/>
      <c r="R112" s="202"/>
      <c r="S112" s="202"/>
      <c r="T112" s="203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3" t="s">
        <v>131</v>
      </c>
      <c r="AU112" s="13" t="s">
        <v>69</v>
      </c>
    </row>
    <row r="113" s="2" customFormat="1" ht="6.96" customHeight="1">
      <c r="A113" s="34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40"/>
      <c r="M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</sheetData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orientation="landscape" blackAndWhite="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96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6"/>
      <c r="AT3" s="13" t="s">
        <v>78</v>
      </c>
    </row>
    <row r="4" hidden="1" s="1" customFormat="1" ht="24.96" customHeight="1">
      <c r="B4" s="16"/>
      <c r="D4" s="125" t="s">
        <v>103</v>
      </c>
      <c r="L4" s="16"/>
      <c r="M4" s="126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7" t="s">
        <v>16</v>
      </c>
      <c r="L6" s="16"/>
    </row>
    <row r="7" hidden="1" s="1" customFormat="1" ht="16.5" customHeight="1">
      <c r="B7" s="16"/>
      <c r="E7" s="128" t="str">
        <f>'Rekapitulace stavby'!K6</f>
        <v>Oprava staničních kolejí v žst. Česká Třebová</v>
      </c>
      <c r="F7" s="127"/>
      <c r="G7" s="127"/>
      <c r="H7" s="127"/>
      <c r="L7" s="16"/>
    </row>
    <row r="8" hidden="1" s="2" customFormat="1" ht="12" customHeight="1">
      <c r="A8" s="34"/>
      <c r="B8" s="40"/>
      <c r="C8" s="34"/>
      <c r="D8" s="127" t="s">
        <v>104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0" t="s">
        <v>540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7" t="s">
        <v>18</v>
      </c>
      <c r="E11" s="34"/>
      <c r="F11" s="131" t="s">
        <v>19</v>
      </c>
      <c r="G11" s="34"/>
      <c r="H11" s="34"/>
      <c r="I11" s="127" t="s">
        <v>20</v>
      </c>
      <c r="J11" s="131" t="s">
        <v>19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7" t="s">
        <v>21</v>
      </c>
      <c r="E12" s="34"/>
      <c r="F12" s="131" t="s">
        <v>22</v>
      </c>
      <c r="G12" s="34"/>
      <c r="H12" s="34"/>
      <c r="I12" s="127" t="s">
        <v>23</v>
      </c>
      <c r="J12" s="132" t="str">
        <f>'Rekapitulace stavby'!AN8</f>
        <v>27. 6. 2022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7" t="s">
        <v>25</v>
      </c>
      <c r="E14" s="34"/>
      <c r="F14" s="34"/>
      <c r="G14" s="34"/>
      <c r="H14" s="34"/>
      <c r="I14" s="127" t="s">
        <v>26</v>
      </c>
      <c r="J14" s="131" t="str">
        <f>IF('Rekapitulace stavby'!AN10="","",'Rekapitulace stavby'!AN10)</f>
        <v/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1" t="str">
        <f>IF('Rekapitulace stavby'!E11="","",'Rekapitulace stavby'!E11)</f>
        <v xml:space="preserve"> </v>
      </c>
      <c r="F15" s="34"/>
      <c r="G15" s="34"/>
      <c r="H15" s="34"/>
      <c r="I15" s="127" t="s">
        <v>27</v>
      </c>
      <c r="J15" s="131" t="str">
        <f>IF('Rekapitulace stavby'!AN11="","",'Rekapitulace stavby'!AN11)</f>
        <v/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7" t="s">
        <v>28</v>
      </c>
      <c r="E17" s="34"/>
      <c r="F17" s="34"/>
      <c r="G17" s="34"/>
      <c r="H17" s="34"/>
      <c r="I17" s="127" t="s">
        <v>26</v>
      </c>
      <c r="J17" s="29" t="str">
        <f>'Rekapitulace stavby'!AN13</f>
        <v>Vyplň údaj</v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1"/>
      <c r="G18" s="131"/>
      <c r="H18" s="131"/>
      <c r="I18" s="127" t="s">
        <v>27</v>
      </c>
      <c r="J18" s="29" t="str">
        <f>'Rekapitulace stavby'!AN14</f>
        <v>Vyplň údaj</v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7" t="s">
        <v>30</v>
      </c>
      <c r="E20" s="34"/>
      <c r="F20" s="34"/>
      <c r="G20" s="34"/>
      <c r="H20" s="34"/>
      <c r="I20" s="127" t="s">
        <v>26</v>
      </c>
      <c r="J20" s="131" t="str">
        <f>IF('Rekapitulace stavby'!AN16="","",'Rekapitulace stavby'!AN16)</f>
        <v/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1" t="str">
        <f>IF('Rekapitulace stavby'!E17="","",'Rekapitulace stavby'!E17)</f>
        <v xml:space="preserve"> </v>
      </c>
      <c r="F21" s="34"/>
      <c r="G21" s="34"/>
      <c r="H21" s="34"/>
      <c r="I21" s="127" t="s">
        <v>27</v>
      </c>
      <c r="J21" s="131" t="str">
        <f>IF('Rekapitulace stavby'!AN17="","",'Rekapitulace stavby'!AN17)</f>
        <v/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7" t="s">
        <v>32</v>
      </c>
      <c r="E23" s="34"/>
      <c r="F23" s="34"/>
      <c r="G23" s="34"/>
      <c r="H23" s="34"/>
      <c r="I23" s="127" t="s">
        <v>26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27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7" t="s">
        <v>33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8" t="s">
        <v>35</v>
      </c>
      <c r="E30" s="34"/>
      <c r="F30" s="34"/>
      <c r="G30" s="34"/>
      <c r="H30" s="34"/>
      <c r="I30" s="34"/>
      <c r="J30" s="139">
        <f>ROUND(J79, 2)</f>
        <v>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0" t="s">
        <v>37</v>
      </c>
      <c r="G32" s="34"/>
      <c r="H32" s="34"/>
      <c r="I32" s="140" t="s">
        <v>36</v>
      </c>
      <c r="J32" s="140" t="s">
        <v>38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1" t="s">
        <v>39</v>
      </c>
      <c r="E33" s="127" t="s">
        <v>40</v>
      </c>
      <c r="F33" s="142">
        <f>ROUND((SUM(BE79:BE117)),  2)</f>
        <v>0</v>
      </c>
      <c r="G33" s="34"/>
      <c r="H33" s="34"/>
      <c r="I33" s="143">
        <v>0.20999999999999999</v>
      </c>
      <c r="J33" s="142">
        <f>ROUND(((SUM(BE79:BE117))*I33),  2)</f>
        <v>0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7" t="s">
        <v>41</v>
      </c>
      <c r="F34" s="142">
        <f>ROUND((SUM(BF79:BF117)),  2)</f>
        <v>0</v>
      </c>
      <c r="G34" s="34"/>
      <c r="H34" s="34"/>
      <c r="I34" s="143">
        <v>0.14999999999999999</v>
      </c>
      <c r="J34" s="142">
        <f>ROUND(((SUM(BF79:BF117))*I34),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42</v>
      </c>
      <c r="F35" s="142">
        <f>ROUND((SUM(BG79:BG117)),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43</v>
      </c>
      <c r="F36" s="142">
        <f>ROUND((SUM(BH79:BH117)),  2)</f>
        <v>0</v>
      </c>
      <c r="G36" s="34"/>
      <c r="H36" s="34"/>
      <c r="I36" s="143">
        <v>0.14999999999999999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44</v>
      </c>
      <c r="F37" s="142">
        <f>ROUND((SUM(BI79:BI117)),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106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Oprava staničních kolejí v žst. Česká Třebová</v>
      </c>
      <c r="F48" s="28"/>
      <c r="G48" s="28"/>
      <c r="H48" s="28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104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07 - Přeložení kabelů a úpravy zab. zařízení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27. 6. 2022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107</v>
      </c>
      <c r="D57" s="157"/>
      <c r="E57" s="157"/>
      <c r="F57" s="157"/>
      <c r="G57" s="157"/>
      <c r="H57" s="157"/>
      <c r="I57" s="157"/>
      <c r="J57" s="158" t="s">
        <v>108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109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110</v>
      </c>
      <c r="D66" s="36"/>
      <c r="E66" s="36"/>
      <c r="F66" s="36"/>
      <c r="G66" s="36"/>
      <c r="H66" s="36"/>
      <c r="I66" s="36"/>
      <c r="J66" s="36"/>
      <c r="K66" s="36"/>
      <c r="L66" s="12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5" t="str">
        <f>E7</f>
        <v>Oprava staničních kolejí v žst. Česká Třebová</v>
      </c>
      <c r="F69" s="28"/>
      <c r="G69" s="28"/>
      <c r="H69" s="28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104</v>
      </c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07 - Přeložení kabelů a úpravy zab. zařízení</v>
      </c>
      <c r="F71" s="36"/>
      <c r="G71" s="36"/>
      <c r="H71" s="36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27. 6. 2022</v>
      </c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0"/>
      <c r="B78" s="161"/>
      <c r="C78" s="162" t="s">
        <v>111</v>
      </c>
      <c r="D78" s="163" t="s">
        <v>54</v>
      </c>
      <c r="E78" s="163" t="s">
        <v>50</v>
      </c>
      <c r="F78" s="163" t="s">
        <v>51</v>
      </c>
      <c r="G78" s="163" t="s">
        <v>112</v>
      </c>
      <c r="H78" s="163" t="s">
        <v>113</v>
      </c>
      <c r="I78" s="163" t="s">
        <v>114</v>
      </c>
      <c r="J78" s="163" t="s">
        <v>108</v>
      </c>
      <c r="K78" s="164" t="s">
        <v>115</v>
      </c>
      <c r="L78" s="165"/>
      <c r="M78" s="88" t="s">
        <v>19</v>
      </c>
      <c r="N78" s="89" t="s">
        <v>39</v>
      </c>
      <c r="O78" s="89" t="s">
        <v>116</v>
      </c>
      <c r="P78" s="89" t="s">
        <v>117</v>
      </c>
      <c r="Q78" s="89" t="s">
        <v>118</v>
      </c>
      <c r="R78" s="89" t="s">
        <v>119</v>
      </c>
      <c r="S78" s="89" t="s">
        <v>120</v>
      </c>
      <c r="T78" s="90" t="s">
        <v>121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4"/>
      <c r="B79" s="35"/>
      <c r="C79" s="95" t="s">
        <v>122</v>
      </c>
      <c r="D79" s="36"/>
      <c r="E79" s="36"/>
      <c r="F79" s="36"/>
      <c r="G79" s="36"/>
      <c r="H79" s="36"/>
      <c r="I79" s="36"/>
      <c r="J79" s="166">
        <f>BK79</f>
        <v>0</v>
      </c>
      <c r="K79" s="36"/>
      <c r="L79" s="40"/>
      <c r="M79" s="91"/>
      <c r="N79" s="167"/>
      <c r="O79" s="92"/>
      <c r="P79" s="168">
        <f>SUM(P80:P117)</f>
        <v>0</v>
      </c>
      <c r="Q79" s="92"/>
      <c r="R79" s="168">
        <f>SUM(R80:R117)</f>
        <v>0</v>
      </c>
      <c r="S79" s="92"/>
      <c r="T79" s="169">
        <f>SUM(T80:T117)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109</v>
      </c>
      <c r="BK79" s="170">
        <f>SUM(BK80:BK117)</f>
        <v>0</v>
      </c>
    </row>
    <row r="80" s="2" customFormat="1" ht="16.5" customHeight="1">
      <c r="A80" s="34"/>
      <c r="B80" s="35"/>
      <c r="C80" s="171" t="s">
        <v>76</v>
      </c>
      <c r="D80" s="171" t="s">
        <v>123</v>
      </c>
      <c r="E80" s="172" t="s">
        <v>541</v>
      </c>
      <c r="F80" s="173" t="s">
        <v>542</v>
      </c>
      <c r="G80" s="174" t="s">
        <v>135</v>
      </c>
      <c r="H80" s="175">
        <v>1</v>
      </c>
      <c r="I80" s="176"/>
      <c r="J80" s="177">
        <f>ROUND(I80*H80,2)</f>
        <v>0</v>
      </c>
      <c r="K80" s="173" t="s">
        <v>127</v>
      </c>
      <c r="L80" s="40"/>
      <c r="M80" s="178" t="s">
        <v>19</v>
      </c>
      <c r="N80" s="179" t="s">
        <v>40</v>
      </c>
      <c r="O80" s="80"/>
      <c r="P80" s="180">
        <f>O80*H80</f>
        <v>0</v>
      </c>
      <c r="Q80" s="180">
        <v>0</v>
      </c>
      <c r="R80" s="180">
        <f>Q80*H80</f>
        <v>0</v>
      </c>
      <c r="S80" s="180">
        <v>0</v>
      </c>
      <c r="T80" s="18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2" t="s">
        <v>128</v>
      </c>
      <c r="AT80" s="182" t="s">
        <v>123</v>
      </c>
      <c r="AU80" s="182" t="s">
        <v>69</v>
      </c>
      <c r="AY80" s="13" t="s">
        <v>129</v>
      </c>
      <c r="BE80" s="183">
        <f>IF(N80="základní",J80,0)</f>
        <v>0</v>
      </c>
      <c r="BF80" s="183">
        <f>IF(N80="snížená",J80,0)</f>
        <v>0</v>
      </c>
      <c r="BG80" s="183">
        <f>IF(N80="zákl. přenesená",J80,0)</f>
        <v>0</v>
      </c>
      <c r="BH80" s="183">
        <f>IF(N80="sníž. přenesená",J80,0)</f>
        <v>0</v>
      </c>
      <c r="BI80" s="183">
        <f>IF(N80="nulová",J80,0)</f>
        <v>0</v>
      </c>
      <c r="BJ80" s="13" t="s">
        <v>76</v>
      </c>
      <c r="BK80" s="183">
        <f>ROUND(I80*H80,2)</f>
        <v>0</v>
      </c>
      <c r="BL80" s="13" t="s">
        <v>128</v>
      </c>
      <c r="BM80" s="182" t="s">
        <v>78</v>
      </c>
    </row>
    <row r="81" s="2" customFormat="1">
      <c r="A81" s="34"/>
      <c r="B81" s="35"/>
      <c r="C81" s="36"/>
      <c r="D81" s="184" t="s">
        <v>130</v>
      </c>
      <c r="E81" s="36"/>
      <c r="F81" s="185" t="s">
        <v>542</v>
      </c>
      <c r="G81" s="36"/>
      <c r="H81" s="36"/>
      <c r="I81" s="186"/>
      <c r="J81" s="36"/>
      <c r="K81" s="36"/>
      <c r="L81" s="40"/>
      <c r="M81" s="187"/>
      <c r="N81" s="188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130</v>
      </c>
      <c r="AU81" s="13" t="s">
        <v>69</v>
      </c>
    </row>
    <row r="82" s="2" customFormat="1">
      <c r="A82" s="34"/>
      <c r="B82" s="35"/>
      <c r="C82" s="36"/>
      <c r="D82" s="184" t="s">
        <v>131</v>
      </c>
      <c r="E82" s="36"/>
      <c r="F82" s="189" t="s">
        <v>543</v>
      </c>
      <c r="G82" s="36"/>
      <c r="H82" s="36"/>
      <c r="I82" s="186"/>
      <c r="J82" s="36"/>
      <c r="K82" s="36"/>
      <c r="L82" s="40"/>
      <c r="M82" s="187"/>
      <c r="N82" s="188"/>
      <c r="O82" s="80"/>
      <c r="P82" s="80"/>
      <c r="Q82" s="80"/>
      <c r="R82" s="80"/>
      <c r="S82" s="80"/>
      <c r="T82" s="81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3" t="s">
        <v>131</v>
      </c>
      <c r="AU82" s="13" t="s">
        <v>69</v>
      </c>
    </row>
    <row r="83" s="2" customFormat="1" ht="21.75" customHeight="1">
      <c r="A83" s="34"/>
      <c r="B83" s="35"/>
      <c r="C83" s="171" t="s">
        <v>78</v>
      </c>
      <c r="D83" s="171" t="s">
        <v>123</v>
      </c>
      <c r="E83" s="172" t="s">
        <v>544</v>
      </c>
      <c r="F83" s="173" t="s">
        <v>545</v>
      </c>
      <c r="G83" s="174" t="s">
        <v>135</v>
      </c>
      <c r="H83" s="175">
        <v>1</v>
      </c>
      <c r="I83" s="176"/>
      <c r="J83" s="177">
        <f>ROUND(I83*H83,2)</f>
        <v>0</v>
      </c>
      <c r="K83" s="173" t="s">
        <v>127</v>
      </c>
      <c r="L83" s="40"/>
      <c r="M83" s="178" t="s">
        <v>19</v>
      </c>
      <c r="N83" s="179" t="s">
        <v>40</v>
      </c>
      <c r="O83" s="80"/>
      <c r="P83" s="180">
        <f>O83*H83</f>
        <v>0</v>
      </c>
      <c r="Q83" s="180">
        <v>0</v>
      </c>
      <c r="R83" s="180">
        <f>Q83*H83</f>
        <v>0</v>
      </c>
      <c r="S83" s="180">
        <v>0</v>
      </c>
      <c r="T83" s="181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2" t="s">
        <v>128</v>
      </c>
      <c r="AT83" s="182" t="s">
        <v>123</v>
      </c>
      <c r="AU83" s="182" t="s">
        <v>69</v>
      </c>
      <c r="AY83" s="13" t="s">
        <v>129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13" t="s">
        <v>76</v>
      </c>
      <c r="BK83" s="183">
        <f>ROUND(I83*H83,2)</f>
        <v>0</v>
      </c>
      <c r="BL83" s="13" t="s">
        <v>128</v>
      </c>
      <c r="BM83" s="182" t="s">
        <v>128</v>
      </c>
    </row>
    <row r="84" s="2" customFormat="1">
      <c r="A84" s="34"/>
      <c r="B84" s="35"/>
      <c r="C84" s="36"/>
      <c r="D84" s="184" t="s">
        <v>130</v>
      </c>
      <c r="E84" s="36"/>
      <c r="F84" s="185" t="s">
        <v>545</v>
      </c>
      <c r="G84" s="36"/>
      <c r="H84" s="36"/>
      <c r="I84" s="186"/>
      <c r="J84" s="36"/>
      <c r="K84" s="36"/>
      <c r="L84" s="40"/>
      <c r="M84" s="187"/>
      <c r="N84" s="188"/>
      <c r="O84" s="80"/>
      <c r="P84" s="80"/>
      <c r="Q84" s="80"/>
      <c r="R84" s="80"/>
      <c r="S84" s="80"/>
      <c r="T84" s="81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3" t="s">
        <v>130</v>
      </c>
      <c r="AU84" s="13" t="s">
        <v>69</v>
      </c>
    </row>
    <row r="85" s="2" customFormat="1">
      <c r="A85" s="34"/>
      <c r="B85" s="35"/>
      <c r="C85" s="36"/>
      <c r="D85" s="184" t="s">
        <v>131</v>
      </c>
      <c r="E85" s="36"/>
      <c r="F85" s="189" t="s">
        <v>543</v>
      </c>
      <c r="G85" s="36"/>
      <c r="H85" s="36"/>
      <c r="I85" s="186"/>
      <c r="J85" s="36"/>
      <c r="K85" s="36"/>
      <c r="L85" s="40"/>
      <c r="M85" s="187"/>
      <c r="N85" s="188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131</v>
      </c>
      <c r="AU85" s="13" t="s">
        <v>69</v>
      </c>
    </row>
    <row r="86" s="2" customFormat="1" ht="16.5" customHeight="1">
      <c r="A86" s="34"/>
      <c r="B86" s="35"/>
      <c r="C86" s="171" t="s">
        <v>137</v>
      </c>
      <c r="D86" s="171" t="s">
        <v>123</v>
      </c>
      <c r="E86" s="172" t="s">
        <v>546</v>
      </c>
      <c r="F86" s="173" t="s">
        <v>547</v>
      </c>
      <c r="G86" s="174" t="s">
        <v>221</v>
      </c>
      <c r="H86" s="175">
        <v>640</v>
      </c>
      <c r="I86" s="176"/>
      <c r="J86" s="177">
        <f>ROUND(I86*H86,2)</f>
        <v>0</v>
      </c>
      <c r="K86" s="173" t="s">
        <v>19</v>
      </c>
      <c r="L86" s="40"/>
      <c r="M86" s="178" t="s">
        <v>19</v>
      </c>
      <c r="N86" s="179" t="s">
        <v>40</v>
      </c>
      <c r="O86" s="80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2" t="s">
        <v>128</v>
      </c>
      <c r="AT86" s="182" t="s">
        <v>123</v>
      </c>
      <c r="AU86" s="182" t="s">
        <v>69</v>
      </c>
      <c r="AY86" s="13" t="s">
        <v>129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3" t="s">
        <v>76</v>
      </c>
      <c r="BK86" s="183">
        <f>ROUND(I86*H86,2)</f>
        <v>0</v>
      </c>
      <c r="BL86" s="13" t="s">
        <v>128</v>
      </c>
      <c r="BM86" s="182" t="s">
        <v>141</v>
      </c>
    </row>
    <row r="87" s="2" customFormat="1">
      <c r="A87" s="34"/>
      <c r="B87" s="35"/>
      <c r="C87" s="36"/>
      <c r="D87" s="184" t="s">
        <v>130</v>
      </c>
      <c r="E87" s="36"/>
      <c r="F87" s="185" t="s">
        <v>547</v>
      </c>
      <c r="G87" s="36"/>
      <c r="H87" s="36"/>
      <c r="I87" s="186"/>
      <c r="J87" s="36"/>
      <c r="K87" s="36"/>
      <c r="L87" s="40"/>
      <c r="M87" s="187"/>
      <c r="N87" s="188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130</v>
      </c>
      <c r="AU87" s="13" t="s">
        <v>69</v>
      </c>
    </row>
    <row r="88" s="2" customFormat="1">
      <c r="A88" s="34"/>
      <c r="B88" s="35"/>
      <c r="C88" s="36"/>
      <c r="D88" s="184" t="s">
        <v>131</v>
      </c>
      <c r="E88" s="36"/>
      <c r="F88" s="189" t="s">
        <v>548</v>
      </c>
      <c r="G88" s="36"/>
      <c r="H88" s="36"/>
      <c r="I88" s="186"/>
      <c r="J88" s="36"/>
      <c r="K88" s="36"/>
      <c r="L88" s="40"/>
      <c r="M88" s="187"/>
      <c r="N88" s="188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131</v>
      </c>
      <c r="AU88" s="13" t="s">
        <v>69</v>
      </c>
    </row>
    <row r="89" s="2" customFormat="1" ht="16.5" customHeight="1">
      <c r="A89" s="34"/>
      <c r="B89" s="35"/>
      <c r="C89" s="190" t="s">
        <v>128</v>
      </c>
      <c r="D89" s="190" t="s">
        <v>205</v>
      </c>
      <c r="E89" s="191" t="s">
        <v>549</v>
      </c>
      <c r="F89" s="192" t="s">
        <v>550</v>
      </c>
      <c r="G89" s="193" t="s">
        <v>221</v>
      </c>
      <c r="H89" s="194">
        <v>640</v>
      </c>
      <c r="I89" s="195"/>
      <c r="J89" s="196">
        <f>ROUND(I89*H89,2)</f>
        <v>0</v>
      </c>
      <c r="K89" s="192" t="s">
        <v>127</v>
      </c>
      <c r="L89" s="197"/>
      <c r="M89" s="198" t="s">
        <v>19</v>
      </c>
      <c r="N89" s="199" t="s">
        <v>40</v>
      </c>
      <c r="O89" s="80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2" t="s">
        <v>146</v>
      </c>
      <c r="AT89" s="182" t="s">
        <v>205</v>
      </c>
      <c r="AU89" s="182" t="s">
        <v>69</v>
      </c>
      <c r="AY89" s="13" t="s">
        <v>129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3" t="s">
        <v>76</v>
      </c>
      <c r="BK89" s="183">
        <f>ROUND(I89*H89,2)</f>
        <v>0</v>
      </c>
      <c r="BL89" s="13" t="s">
        <v>128</v>
      </c>
      <c r="BM89" s="182" t="s">
        <v>146</v>
      </c>
    </row>
    <row r="90" s="2" customFormat="1">
      <c r="A90" s="34"/>
      <c r="B90" s="35"/>
      <c r="C90" s="36"/>
      <c r="D90" s="184" t="s">
        <v>130</v>
      </c>
      <c r="E90" s="36"/>
      <c r="F90" s="185" t="s">
        <v>550</v>
      </c>
      <c r="G90" s="36"/>
      <c r="H90" s="36"/>
      <c r="I90" s="186"/>
      <c r="J90" s="36"/>
      <c r="K90" s="36"/>
      <c r="L90" s="40"/>
      <c r="M90" s="187"/>
      <c r="N90" s="188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130</v>
      </c>
      <c r="AU90" s="13" t="s">
        <v>69</v>
      </c>
    </row>
    <row r="91" s="2" customFormat="1">
      <c r="A91" s="34"/>
      <c r="B91" s="35"/>
      <c r="C91" s="36"/>
      <c r="D91" s="184" t="s">
        <v>131</v>
      </c>
      <c r="E91" s="36"/>
      <c r="F91" s="189" t="s">
        <v>551</v>
      </c>
      <c r="G91" s="36"/>
      <c r="H91" s="36"/>
      <c r="I91" s="186"/>
      <c r="J91" s="36"/>
      <c r="K91" s="36"/>
      <c r="L91" s="40"/>
      <c r="M91" s="187"/>
      <c r="N91" s="188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131</v>
      </c>
      <c r="AU91" s="13" t="s">
        <v>69</v>
      </c>
    </row>
    <row r="92" s="2" customFormat="1" ht="16.5" customHeight="1">
      <c r="A92" s="34"/>
      <c r="B92" s="35"/>
      <c r="C92" s="171" t="s">
        <v>148</v>
      </c>
      <c r="D92" s="171" t="s">
        <v>123</v>
      </c>
      <c r="E92" s="172" t="s">
        <v>552</v>
      </c>
      <c r="F92" s="173" t="s">
        <v>553</v>
      </c>
      <c r="G92" s="174" t="s">
        <v>135</v>
      </c>
      <c r="H92" s="175">
        <v>36</v>
      </c>
      <c r="I92" s="176"/>
      <c r="J92" s="177">
        <f>ROUND(I92*H92,2)</f>
        <v>0</v>
      </c>
      <c r="K92" s="173" t="s">
        <v>19</v>
      </c>
      <c r="L92" s="40"/>
      <c r="M92" s="178" t="s">
        <v>19</v>
      </c>
      <c r="N92" s="179" t="s">
        <v>40</v>
      </c>
      <c r="O92" s="80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128</v>
      </c>
      <c r="AT92" s="182" t="s">
        <v>123</v>
      </c>
      <c r="AU92" s="182" t="s">
        <v>69</v>
      </c>
      <c r="AY92" s="13" t="s">
        <v>129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3" t="s">
        <v>76</v>
      </c>
      <c r="BK92" s="183">
        <f>ROUND(I92*H92,2)</f>
        <v>0</v>
      </c>
      <c r="BL92" s="13" t="s">
        <v>128</v>
      </c>
      <c r="BM92" s="182" t="s">
        <v>152</v>
      </c>
    </row>
    <row r="93" s="2" customFormat="1">
      <c r="A93" s="34"/>
      <c r="B93" s="35"/>
      <c r="C93" s="36"/>
      <c r="D93" s="184" t="s">
        <v>130</v>
      </c>
      <c r="E93" s="36"/>
      <c r="F93" s="185" t="s">
        <v>553</v>
      </c>
      <c r="G93" s="36"/>
      <c r="H93" s="36"/>
      <c r="I93" s="186"/>
      <c r="J93" s="36"/>
      <c r="K93" s="36"/>
      <c r="L93" s="40"/>
      <c r="M93" s="187"/>
      <c r="N93" s="188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130</v>
      </c>
      <c r="AU93" s="13" t="s">
        <v>69</v>
      </c>
    </row>
    <row r="94" s="2" customFormat="1">
      <c r="A94" s="34"/>
      <c r="B94" s="35"/>
      <c r="C94" s="36"/>
      <c r="D94" s="184" t="s">
        <v>131</v>
      </c>
      <c r="E94" s="36"/>
      <c r="F94" s="189" t="s">
        <v>554</v>
      </c>
      <c r="G94" s="36"/>
      <c r="H94" s="36"/>
      <c r="I94" s="186"/>
      <c r="J94" s="36"/>
      <c r="K94" s="36"/>
      <c r="L94" s="40"/>
      <c r="M94" s="187"/>
      <c r="N94" s="188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131</v>
      </c>
      <c r="AU94" s="13" t="s">
        <v>69</v>
      </c>
    </row>
    <row r="95" s="2" customFormat="1" ht="16.5" customHeight="1">
      <c r="A95" s="34"/>
      <c r="B95" s="35"/>
      <c r="C95" s="171" t="s">
        <v>141</v>
      </c>
      <c r="D95" s="171" t="s">
        <v>123</v>
      </c>
      <c r="E95" s="172" t="s">
        <v>555</v>
      </c>
      <c r="F95" s="173" t="s">
        <v>556</v>
      </c>
      <c r="G95" s="174" t="s">
        <v>135</v>
      </c>
      <c r="H95" s="175">
        <v>36</v>
      </c>
      <c r="I95" s="176"/>
      <c r="J95" s="177">
        <f>ROUND(I95*H95,2)</f>
        <v>0</v>
      </c>
      <c r="K95" s="173" t="s">
        <v>19</v>
      </c>
      <c r="L95" s="40"/>
      <c r="M95" s="178" t="s">
        <v>19</v>
      </c>
      <c r="N95" s="179" t="s">
        <v>40</v>
      </c>
      <c r="O95" s="80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128</v>
      </c>
      <c r="AT95" s="182" t="s">
        <v>123</v>
      </c>
      <c r="AU95" s="182" t="s">
        <v>69</v>
      </c>
      <c r="AY95" s="13" t="s">
        <v>129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3" t="s">
        <v>76</v>
      </c>
      <c r="BK95" s="183">
        <f>ROUND(I95*H95,2)</f>
        <v>0</v>
      </c>
      <c r="BL95" s="13" t="s">
        <v>128</v>
      </c>
      <c r="BM95" s="182" t="s">
        <v>156</v>
      </c>
    </row>
    <row r="96" s="2" customFormat="1">
      <c r="A96" s="34"/>
      <c r="B96" s="35"/>
      <c r="C96" s="36"/>
      <c r="D96" s="184" t="s">
        <v>130</v>
      </c>
      <c r="E96" s="36"/>
      <c r="F96" s="185" t="s">
        <v>556</v>
      </c>
      <c r="G96" s="36"/>
      <c r="H96" s="36"/>
      <c r="I96" s="186"/>
      <c r="J96" s="36"/>
      <c r="K96" s="36"/>
      <c r="L96" s="40"/>
      <c r="M96" s="187"/>
      <c r="N96" s="188"/>
      <c r="O96" s="80"/>
      <c r="P96" s="80"/>
      <c r="Q96" s="80"/>
      <c r="R96" s="80"/>
      <c r="S96" s="80"/>
      <c r="T96" s="8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130</v>
      </c>
      <c r="AU96" s="13" t="s">
        <v>69</v>
      </c>
    </row>
    <row r="97" s="2" customFormat="1">
      <c r="A97" s="34"/>
      <c r="B97" s="35"/>
      <c r="C97" s="36"/>
      <c r="D97" s="184" t="s">
        <v>131</v>
      </c>
      <c r="E97" s="36"/>
      <c r="F97" s="189" t="s">
        <v>554</v>
      </c>
      <c r="G97" s="36"/>
      <c r="H97" s="36"/>
      <c r="I97" s="186"/>
      <c r="J97" s="36"/>
      <c r="K97" s="36"/>
      <c r="L97" s="40"/>
      <c r="M97" s="187"/>
      <c r="N97" s="188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131</v>
      </c>
      <c r="AU97" s="13" t="s">
        <v>69</v>
      </c>
    </row>
    <row r="98" s="2" customFormat="1" ht="24.15" customHeight="1">
      <c r="A98" s="34"/>
      <c r="B98" s="35"/>
      <c r="C98" s="171" t="s">
        <v>158</v>
      </c>
      <c r="D98" s="171" t="s">
        <v>123</v>
      </c>
      <c r="E98" s="172" t="s">
        <v>557</v>
      </c>
      <c r="F98" s="173" t="s">
        <v>558</v>
      </c>
      <c r="G98" s="174" t="s">
        <v>135</v>
      </c>
      <c r="H98" s="175">
        <v>15</v>
      </c>
      <c r="I98" s="176"/>
      <c r="J98" s="177">
        <f>ROUND(I98*H98,2)</f>
        <v>0</v>
      </c>
      <c r="K98" s="173" t="s">
        <v>127</v>
      </c>
      <c r="L98" s="40"/>
      <c r="M98" s="178" t="s">
        <v>19</v>
      </c>
      <c r="N98" s="179" t="s">
        <v>40</v>
      </c>
      <c r="O98" s="80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128</v>
      </c>
      <c r="AT98" s="182" t="s">
        <v>123</v>
      </c>
      <c r="AU98" s="182" t="s">
        <v>69</v>
      </c>
      <c r="AY98" s="13" t="s">
        <v>129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3" t="s">
        <v>76</v>
      </c>
      <c r="BK98" s="183">
        <f>ROUND(I98*H98,2)</f>
        <v>0</v>
      </c>
      <c r="BL98" s="13" t="s">
        <v>128</v>
      </c>
      <c r="BM98" s="182" t="s">
        <v>161</v>
      </c>
    </row>
    <row r="99" s="2" customFormat="1">
      <c r="A99" s="34"/>
      <c r="B99" s="35"/>
      <c r="C99" s="36"/>
      <c r="D99" s="184" t="s">
        <v>130</v>
      </c>
      <c r="E99" s="36"/>
      <c r="F99" s="185" t="s">
        <v>558</v>
      </c>
      <c r="G99" s="36"/>
      <c r="H99" s="36"/>
      <c r="I99" s="186"/>
      <c r="J99" s="36"/>
      <c r="K99" s="36"/>
      <c r="L99" s="40"/>
      <c r="M99" s="187"/>
      <c r="N99" s="188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130</v>
      </c>
      <c r="AU99" s="13" t="s">
        <v>69</v>
      </c>
    </row>
    <row r="100" s="2" customFormat="1" ht="16.5" customHeight="1">
      <c r="A100" s="34"/>
      <c r="B100" s="35"/>
      <c r="C100" s="171" t="s">
        <v>146</v>
      </c>
      <c r="D100" s="171" t="s">
        <v>123</v>
      </c>
      <c r="E100" s="172" t="s">
        <v>559</v>
      </c>
      <c r="F100" s="173" t="s">
        <v>560</v>
      </c>
      <c r="G100" s="174" t="s">
        <v>135</v>
      </c>
      <c r="H100" s="175">
        <v>15</v>
      </c>
      <c r="I100" s="176"/>
      <c r="J100" s="177">
        <f>ROUND(I100*H100,2)</f>
        <v>0</v>
      </c>
      <c r="K100" s="173" t="s">
        <v>127</v>
      </c>
      <c r="L100" s="40"/>
      <c r="M100" s="178" t="s">
        <v>19</v>
      </c>
      <c r="N100" s="179" t="s">
        <v>40</v>
      </c>
      <c r="O100" s="80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2" t="s">
        <v>128</v>
      </c>
      <c r="AT100" s="182" t="s">
        <v>123</v>
      </c>
      <c r="AU100" s="182" t="s">
        <v>69</v>
      </c>
      <c r="AY100" s="13" t="s">
        <v>129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3" t="s">
        <v>76</v>
      </c>
      <c r="BK100" s="183">
        <f>ROUND(I100*H100,2)</f>
        <v>0</v>
      </c>
      <c r="BL100" s="13" t="s">
        <v>128</v>
      </c>
      <c r="BM100" s="182" t="s">
        <v>165</v>
      </c>
    </row>
    <row r="101" s="2" customFormat="1">
      <c r="A101" s="34"/>
      <c r="B101" s="35"/>
      <c r="C101" s="36"/>
      <c r="D101" s="184" t="s">
        <v>130</v>
      </c>
      <c r="E101" s="36"/>
      <c r="F101" s="185" t="s">
        <v>560</v>
      </c>
      <c r="G101" s="36"/>
      <c r="H101" s="36"/>
      <c r="I101" s="186"/>
      <c r="J101" s="36"/>
      <c r="K101" s="36"/>
      <c r="L101" s="40"/>
      <c r="M101" s="187"/>
      <c r="N101" s="188"/>
      <c r="O101" s="80"/>
      <c r="P101" s="80"/>
      <c r="Q101" s="80"/>
      <c r="R101" s="80"/>
      <c r="S101" s="80"/>
      <c r="T101" s="81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3" t="s">
        <v>130</v>
      </c>
      <c r="AU101" s="13" t="s">
        <v>69</v>
      </c>
    </row>
    <row r="102" s="2" customFormat="1" ht="21.75" customHeight="1">
      <c r="A102" s="34"/>
      <c r="B102" s="35"/>
      <c r="C102" s="190" t="s">
        <v>167</v>
      </c>
      <c r="D102" s="190" t="s">
        <v>205</v>
      </c>
      <c r="E102" s="191" t="s">
        <v>561</v>
      </c>
      <c r="F102" s="192" t="s">
        <v>562</v>
      </c>
      <c r="G102" s="193" t="s">
        <v>221</v>
      </c>
      <c r="H102" s="194">
        <v>75</v>
      </c>
      <c r="I102" s="195"/>
      <c r="J102" s="196">
        <f>ROUND(I102*H102,2)</f>
        <v>0</v>
      </c>
      <c r="K102" s="192" t="s">
        <v>127</v>
      </c>
      <c r="L102" s="197"/>
      <c r="M102" s="198" t="s">
        <v>19</v>
      </c>
      <c r="N102" s="199" t="s">
        <v>40</v>
      </c>
      <c r="O102" s="80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2" t="s">
        <v>146</v>
      </c>
      <c r="AT102" s="182" t="s">
        <v>205</v>
      </c>
      <c r="AU102" s="182" t="s">
        <v>69</v>
      </c>
      <c r="AY102" s="13" t="s">
        <v>129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3" t="s">
        <v>76</v>
      </c>
      <c r="BK102" s="183">
        <f>ROUND(I102*H102,2)</f>
        <v>0</v>
      </c>
      <c r="BL102" s="13" t="s">
        <v>128</v>
      </c>
      <c r="BM102" s="182" t="s">
        <v>170</v>
      </c>
    </row>
    <row r="103" s="2" customFormat="1">
      <c r="A103" s="34"/>
      <c r="B103" s="35"/>
      <c r="C103" s="36"/>
      <c r="D103" s="184" t="s">
        <v>130</v>
      </c>
      <c r="E103" s="36"/>
      <c r="F103" s="185" t="s">
        <v>562</v>
      </c>
      <c r="G103" s="36"/>
      <c r="H103" s="36"/>
      <c r="I103" s="186"/>
      <c r="J103" s="36"/>
      <c r="K103" s="36"/>
      <c r="L103" s="40"/>
      <c r="M103" s="187"/>
      <c r="N103" s="188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130</v>
      </c>
      <c r="AU103" s="13" t="s">
        <v>69</v>
      </c>
    </row>
    <row r="104" s="2" customFormat="1" ht="16.5" customHeight="1">
      <c r="A104" s="34"/>
      <c r="B104" s="35"/>
      <c r="C104" s="190" t="s">
        <v>152</v>
      </c>
      <c r="D104" s="190" t="s">
        <v>205</v>
      </c>
      <c r="E104" s="191" t="s">
        <v>563</v>
      </c>
      <c r="F104" s="192" t="s">
        <v>564</v>
      </c>
      <c r="G104" s="193" t="s">
        <v>135</v>
      </c>
      <c r="H104" s="194">
        <v>15</v>
      </c>
      <c r="I104" s="195"/>
      <c r="J104" s="196">
        <f>ROUND(I104*H104,2)</f>
        <v>0</v>
      </c>
      <c r="K104" s="192" t="s">
        <v>127</v>
      </c>
      <c r="L104" s="197"/>
      <c r="M104" s="198" t="s">
        <v>19</v>
      </c>
      <c r="N104" s="199" t="s">
        <v>40</v>
      </c>
      <c r="O104" s="80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146</v>
      </c>
      <c r="AT104" s="182" t="s">
        <v>205</v>
      </c>
      <c r="AU104" s="182" t="s">
        <v>69</v>
      </c>
      <c r="AY104" s="13" t="s">
        <v>129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3" t="s">
        <v>76</v>
      </c>
      <c r="BK104" s="183">
        <f>ROUND(I104*H104,2)</f>
        <v>0</v>
      </c>
      <c r="BL104" s="13" t="s">
        <v>128</v>
      </c>
      <c r="BM104" s="182" t="s">
        <v>174</v>
      </c>
    </row>
    <row r="105" s="2" customFormat="1">
      <c r="A105" s="34"/>
      <c r="B105" s="35"/>
      <c r="C105" s="36"/>
      <c r="D105" s="184" t="s">
        <v>130</v>
      </c>
      <c r="E105" s="36"/>
      <c r="F105" s="185" t="s">
        <v>564</v>
      </c>
      <c r="G105" s="36"/>
      <c r="H105" s="36"/>
      <c r="I105" s="186"/>
      <c r="J105" s="36"/>
      <c r="K105" s="36"/>
      <c r="L105" s="40"/>
      <c r="M105" s="187"/>
      <c r="N105" s="188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130</v>
      </c>
      <c r="AU105" s="13" t="s">
        <v>69</v>
      </c>
    </row>
    <row r="106" s="2" customFormat="1" ht="16.5" customHeight="1">
      <c r="A106" s="34"/>
      <c r="B106" s="35"/>
      <c r="C106" s="171" t="s">
        <v>176</v>
      </c>
      <c r="D106" s="171" t="s">
        <v>123</v>
      </c>
      <c r="E106" s="172" t="s">
        <v>565</v>
      </c>
      <c r="F106" s="173" t="s">
        <v>566</v>
      </c>
      <c r="G106" s="174" t="s">
        <v>135</v>
      </c>
      <c r="H106" s="175">
        <v>8</v>
      </c>
      <c r="I106" s="176"/>
      <c r="J106" s="177">
        <f>ROUND(I106*H106,2)</f>
        <v>0</v>
      </c>
      <c r="K106" s="173" t="s">
        <v>127</v>
      </c>
      <c r="L106" s="40"/>
      <c r="M106" s="178" t="s">
        <v>19</v>
      </c>
      <c r="N106" s="179" t="s">
        <v>40</v>
      </c>
      <c r="O106" s="80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2" t="s">
        <v>128</v>
      </c>
      <c r="AT106" s="182" t="s">
        <v>123</v>
      </c>
      <c r="AU106" s="182" t="s">
        <v>69</v>
      </c>
      <c r="AY106" s="13" t="s">
        <v>129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3" t="s">
        <v>76</v>
      </c>
      <c r="BK106" s="183">
        <f>ROUND(I106*H106,2)</f>
        <v>0</v>
      </c>
      <c r="BL106" s="13" t="s">
        <v>128</v>
      </c>
      <c r="BM106" s="182" t="s">
        <v>179</v>
      </c>
    </row>
    <row r="107" s="2" customFormat="1">
      <c r="A107" s="34"/>
      <c r="B107" s="35"/>
      <c r="C107" s="36"/>
      <c r="D107" s="184" t="s">
        <v>130</v>
      </c>
      <c r="E107" s="36"/>
      <c r="F107" s="185" t="s">
        <v>566</v>
      </c>
      <c r="G107" s="36"/>
      <c r="H107" s="36"/>
      <c r="I107" s="186"/>
      <c r="J107" s="36"/>
      <c r="K107" s="36"/>
      <c r="L107" s="40"/>
      <c r="M107" s="187"/>
      <c r="N107" s="188"/>
      <c r="O107" s="80"/>
      <c r="P107" s="80"/>
      <c r="Q107" s="80"/>
      <c r="R107" s="80"/>
      <c r="S107" s="80"/>
      <c r="T107" s="81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3" t="s">
        <v>130</v>
      </c>
      <c r="AU107" s="13" t="s">
        <v>69</v>
      </c>
    </row>
    <row r="108" s="2" customFormat="1" ht="16.5" customHeight="1">
      <c r="A108" s="34"/>
      <c r="B108" s="35"/>
      <c r="C108" s="171" t="s">
        <v>156</v>
      </c>
      <c r="D108" s="171" t="s">
        <v>123</v>
      </c>
      <c r="E108" s="172" t="s">
        <v>567</v>
      </c>
      <c r="F108" s="173" t="s">
        <v>568</v>
      </c>
      <c r="G108" s="174" t="s">
        <v>135</v>
      </c>
      <c r="H108" s="175">
        <v>8</v>
      </c>
      <c r="I108" s="176"/>
      <c r="J108" s="177">
        <f>ROUND(I108*H108,2)</f>
        <v>0</v>
      </c>
      <c r="K108" s="173" t="s">
        <v>127</v>
      </c>
      <c r="L108" s="40"/>
      <c r="M108" s="178" t="s">
        <v>19</v>
      </c>
      <c r="N108" s="179" t="s">
        <v>40</v>
      </c>
      <c r="O108" s="80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2" t="s">
        <v>128</v>
      </c>
      <c r="AT108" s="182" t="s">
        <v>123</v>
      </c>
      <c r="AU108" s="182" t="s">
        <v>69</v>
      </c>
      <c r="AY108" s="13" t="s">
        <v>129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3" t="s">
        <v>76</v>
      </c>
      <c r="BK108" s="183">
        <f>ROUND(I108*H108,2)</f>
        <v>0</v>
      </c>
      <c r="BL108" s="13" t="s">
        <v>128</v>
      </c>
      <c r="BM108" s="182" t="s">
        <v>183</v>
      </c>
    </row>
    <row r="109" s="2" customFormat="1">
      <c r="A109" s="34"/>
      <c r="B109" s="35"/>
      <c r="C109" s="36"/>
      <c r="D109" s="184" t="s">
        <v>130</v>
      </c>
      <c r="E109" s="36"/>
      <c r="F109" s="185" t="s">
        <v>568</v>
      </c>
      <c r="G109" s="36"/>
      <c r="H109" s="36"/>
      <c r="I109" s="186"/>
      <c r="J109" s="36"/>
      <c r="K109" s="36"/>
      <c r="L109" s="40"/>
      <c r="M109" s="187"/>
      <c r="N109" s="188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130</v>
      </c>
      <c r="AU109" s="13" t="s">
        <v>69</v>
      </c>
    </row>
    <row r="110" s="2" customFormat="1" ht="16.5" customHeight="1">
      <c r="A110" s="34"/>
      <c r="B110" s="35"/>
      <c r="C110" s="171" t="s">
        <v>185</v>
      </c>
      <c r="D110" s="171" t="s">
        <v>123</v>
      </c>
      <c r="E110" s="172" t="s">
        <v>569</v>
      </c>
      <c r="F110" s="173" t="s">
        <v>570</v>
      </c>
      <c r="G110" s="174" t="s">
        <v>135</v>
      </c>
      <c r="H110" s="175">
        <v>10</v>
      </c>
      <c r="I110" s="176"/>
      <c r="J110" s="177">
        <f>ROUND(I110*H110,2)</f>
        <v>0</v>
      </c>
      <c r="K110" s="173" t="s">
        <v>127</v>
      </c>
      <c r="L110" s="40"/>
      <c r="M110" s="178" t="s">
        <v>19</v>
      </c>
      <c r="N110" s="179" t="s">
        <v>40</v>
      </c>
      <c r="O110" s="80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2" t="s">
        <v>128</v>
      </c>
      <c r="AT110" s="182" t="s">
        <v>123</v>
      </c>
      <c r="AU110" s="182" t="s">
        <v>69</v>
      </c>
      <c r="AY110" s="13" t="s">
        <v>129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3" t="s">
        <v>76</v>
      </c>
      <c r="BK110" s="183">
        <f>ROUND(I110*H110,2)</f>
        <v>0</v>
      </c>
      <c r="BL110" s="13" t="s">
        <v>128</v>
      </c>
      <c r="BM110" s="182" t="s">
        <v>186</v>
      </c>
    </row>
    <row r="111" s="2" customFormat="1">
      <c r="A111" s="34"/>
      <c r="B111" s="35"/>
      <c r="C111" s="36"/>
      <c r="D111" s="184" t="s">
        <v>130</v>
      </c>
      <c r="E111" s="36"/>
      <c r="F111" s="185" t="s">
        <v>570</v>
      </c>
      <c r="G111" s="36"/>
      <c r="H111" s="36"/>
      <c r="I111" s="186"/>
      <c r="J111" s="36"/>
      <c r="K111" s="36"/>
      <c r="L111" s="40"/>
      <c r="M111" s="187"/>
      <c r="N111" s="188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130</v>
      </c>
      <c r="AU111" s="13" t="s">
        <v>69</v>
      </c>
    </row>
    <row r="112" s="2" customFormat="1" ht="16.5" customHeight="1">
      <c r="A112" s="34"/>
      <c r="B112" s="35"/>
      <c r="C112" s="171" t="s">
        <v>161</v>
      </c>
      <c r="D112" s="171" t="s">
        <v>123</v>
      </c>
      <c r="E112" s="172" t="s">
        <v>571</v>
      </c>
      <c r="F112" s="173" t="s">
        <v>572</v>
      </c>
      <c r="G112" s="174" t="s">
        <v>135</v>
      </c>
      <c r="H112" s="175">
        <v>10</v>
      </c>
      <c r="I112" s="176"/>
      <c r="J112" s="177">
        <f>ROUND(I112*H112,2)</f>
        <v>0</v>
      </c>
      <c r="K112" s="173" t="s">
        <v>127</v>
      </c>
      <c r="L112" s="40"/>
      <c r="M112" s="178" t="s">
        <v>19</v>
      </c>
      <c r="N112" s="179" t="s">
        <v>40</v>
      </c>
      <c r="O112" s="80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2" t="s">
        <v>128</v>
      </c>
      <c r="AT112" s="182" t="s">
        <v>123</v>
      </c>
      <c r="AU112" s="182" t="s">
        <v>69</v>
      </c>
      <c r="AY112" s="13" t="s">
        <v>129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3" t="s">
        <v>76</v>
      </c>
      <c r="BK112" s="183">
        <f>ROUND(I112*H112,2)</f>
        <v>0</v>
      </c>
      <c r="BL112" s="13" t="s">
        <v>128</v>
      </c>
      <c r="BM112" s="182" t="s">
        <v>190</v>
      </c>
    </row>
    <row r="113" s="2" customFormat="1">
      <c r="A113" s="34"/>
      <c r="B113" s="35"/>
      <c r="C113" s="36"/>
      <c r="D113" s="184" t="s">
        <v>130</v>
      </c>
      <c r="E113" s="36"/>
      <c r="F113" s="185" t="s">
        <v>572</v>
      </c>
      <c r="G113" s="36"/>
      <c r="H113" s="36"/>
      <c r="I113" s="186"/>
      <c r="J113" s="36"/>
      <c r="K113" s="36"/>
      <c r="L113" s="40"/>
      <c r="M113" s="187"/>
      <c r="N113" s="188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130</v>
      </c>
      <c r="AU113" s="13" t="s">
        <v>69</v>
      </c>
    </row>
    <row r="114" s="2" customFormat="1" ht="16.5" customHeight="1">
      <c r="A114" s="34"/>
      <c r="B114" s="35"/>
      <c r="C114" s="171" t="s">
        <v>8</v>
      </c>
      <c r="D114" s="171" t="s">
        <v>123</v>
      </c>
      <c r="E114" s="172" t="s">
        <v>573</v>
      </c>
      <c r="F114" s="173" t="s">
        <v>574</v>
      </c>
      <c r="G114" s="174" t="s">
        <v>135</v>
      </c>
      <c r="H114" s="175">
        <v>20</v>
      </c>
      <c r="I114" s="176"/>
      <c r="J114" s="177">
        <f>ROUND(I114*H114,2)</f>
        <v>0</v>
      </c>
      <c r="K114" s="173" t="s">
        <v>127</v>
      </c>
      <c r="L114" s="40"/>
      <c r="M114" s="178" t="s">
        <v>19</v>
      </c>
      <c r="N114" s="179" t="s">
        <v>40</v>
      </c>
      <c r="O114" s="80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2" t="s">
        <v>128</v>
      </c>
      <c r="AT114" s="182" t="s">
        <v>123</v>
      </c>
      <c r="AU114" s="182" t="s">
        <v>69</v>
      </c>
      <c r="AY114" s="13" t="s">
        <v>129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3" t="s">
        <v>76</v>
      </c>
      <c r="BK114" s="183">
        <f>ROUND(I114*H114,2)</f>
        <v>0</v>
      </c>
      <c r="BL114" s="13" t="s">
        <v>128</v>
      </c>
      <c r="BM114" s="182" t="s">
        <v>194</v>
      </c>
    </row>
    <row r="115" s="2" customFormat="1">
      <c r="A115" s="34"/>
      <c r="B115" s="35"/>
      <c r="C115" s="36"/>
      <c r="D115" s="184" t="s">
        <v>130</v>
      </c>
      <c r="E115" s="36"/>
      <c r="F115" s="185" t="s">
        <v>574</v>
      </c>
      <c r="G115" s="36"/>
      <c r="H115" s="36"/>
      <c r="I115" s="186"/>
      <c r="J115" s="36"/>
      <c r="K115" s="36"/>
      <c r="L115" s="40"/>
      <c r="M115" s="187"/>
      <c r="N115" s="188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130</v>
      </c>
      <c r="AU115" s="13" t="s">
        <v>69</v>
      </c>
    </row>
    <row r="116" s="2" customFormat="1" ht="16.5" customHeight="1">
      <c r="A116" s="34"/>
      <c r="B116" s="35"/>
      <c r="C116" s="171" t="s">
        <v>165</v>
      </c>
      <c r="D116" s="171" t="s">
        <v>123</v>
      </c>
      <c r="E116" s="172" t="s">
        <v>575</v>
      </c>
      <c r="F116" s="173" t="s">
        <v>576</v>
      </c>
      <c r="G116" s="174" t="s">
        <v>577</v>
      </c>
      <c r="H116" s="175">
        <v>80</v>
      </c>
      <c r="I116" s="176"/>
      <c r="J116" s="177">
        <f>ROUND(I116*H116,2)</f>
        <v>0</v>
      </c>
      <c r="K116" s="173" t="s">
        <v>127</v>
      </c>
      <c r="L116" s="40"/>
      <c r="M116" s="178" t="s">
        <v>19</v>
      </c>
      <c r="N116" s="179" t="s">
        <v>40</v>
      </c>
      <c r="O116" s="80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2" t="s">
        <v>128</v>
      </c>
      <c r="AT116" s="182" t="s">
        <v>123</v>
      </c>
      <c r="AU116" s="182" t="s">
        <v>69</v>
      </c>
      <c r="AY116" s="13" t="s">
        <v>129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3" t="s">
        <v>76</v>
      </c>
      <c r="BK116" s="183">
        <f>ROUND(I116*H116,2)</f>
        <v>0</v>
      </c>
      <c r="BL116" s="13" t="s">
        <v>128</v>
      </c>
      <c r="BM116" s="182" t="s">
        <v>198</v>
      </c>
    </row>
    <row r="117" s="2" customFormat="1">
      <c r="A117" s="34"/>
      <c r="B117" s="35"/>
      <c r="C117" s="36"/>
      <c r="D117" s="184" t="s">
        <v>130</v>
      </c>
      <c r="E117" s="36"/>
      <c r="F117" s="185" t="s">
        <v>576</v>
      </c>
      <c r="G117" s="36"/>
      <c r="H117" s="36"/>
      <c r="I117" s="186"/>
      <c r="J117" s="36"/>
      <c r="K117" s="36"/>
      <c r="L117" s="40"/>
      <c r="M117" s="200"/>
      <c r="N117" s="201"/>
      <c r="O117" s="202"/>
      <c r="P117" s="202"/>
      <c r="Q117" s="202"/>
      <c r="R117" s="202"/>
      <c r="S117" s="202"/>
      <c r="T117" s="203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130</v>
      </c>
      <c r="AU117" s="13" t="s">
        <v>69</v>
      </c>
    </row>
    <row r="118" s="2" customFormat="1" ht="6.96" customHeight="1">
      <c r="A118" s="34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40"/>
      <c r="M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</sheetData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orientation="landscape" blackAndWhite="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99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6"/>
      <c r="AT3" s="13" t="s">
        <v>78</v>
      </c>
    </row>
    <row r="4" hidden="1" s="1" customFormat="1" ht="24.96" customHeight="1">
      <c r="B4" s="16"/>
      <c r="D4" s="125" t="s">
        <v>103</v>
      </c>
      <c r="L4" s="16"/>
      <c r="M4" s="126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7" t="s">
        <v>16</v>
      </c>
      <c r="L6" s="16"/>
    </row>
    <row r="7" hidden="1" s="1" customFormat="1" ht="16.5" customHeight="1">
      <c r="B7" s="16"/>
      <c r="E7" s="128" t="str">
        <f>'Rekapitulace stavby'!K6</f>
        <v>Oprava staničních kolejí v žst. Česká Třebová</v>
      </c>
      <c r="F7" s="127"/>
      <c r="G7" s="127"/>
      <c r="H7" s="127"/>
      <c r="L7" s="16"/>
    </row>
    <row r="8" hidden="1" s="2" customFormat="1" ht="12" customHeight="1">
      <c r="A8" s="34"/>
      <c r="B8" s="40"/>
      <c r="C8" s="34"/>
      <c r="D8" s="127" t="s">
        <v>104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0" t="s">
        <v>578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7" t="s">
        <v>18</v>
      </c>
      <c r="E11" s="34"/>
      <c r="F11" s="131" t="s">
        <v>19</v>
      </c>
      <c r="G11" s="34"/>
      <c r="H11" s="34"/>
      <c r="I11" s="127" t="s">
        <v>20</v>
      </c>
      <c r="J11" s="131" t="s">
        <v>19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7" t="s">
        <v>21</v>
      </c>
      <c r="E12" s="34"/>
      <c r="F12" s="131" t="s">
        <v>22</v>
      </c>
      <c r="G12" s="34"/>
      <c r="H12" s="34"/>
      <c r="I12" s="127" t="s">
        <v>23</v>
      </c>
      <c r="J12" s="132" t="str">
        <f>'Rekapitulace stavby'!AN8</f>
        <v>27. 6. 2022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7" t="s">
        <v>25</v>
      </c>
      <c r="E14" s="34"/>
      <c r="F14" s="34"/>
      <c r="G14" s="34"/>
      <c r="H14" s="34"/>
      <c r="I14" s="127" t="s">
        <v>26</v>
      </c>
      <c r="J14" s="131" t="str">
        <f>IF('Rekapitulace stavby'!AN10="","",'Rekapitulace stavby'!AN10)</f>
        <v/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1" t="str">
        <f>IF('Rekapitulace stavby'!E11="","",'Rekapitulace stavby'!E11)</f>
        <v xml:space="preserve"> </v>
      </c>
      <c r="F15" s="34"/>
      <c r="G15" s="34"/>
      <c r="H15" s="34"/>
      <c r="I15" s="127" t="s">
        <v>27</v>
      </c>
      <c r="J15" s="131" t="str">
        <f>IF('Rekapitulace stavby'!AN11="","",'Rekapitulace stavby'!AN11)</f>
        <v/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7" t="s">
        <v>28</v>
      </c>
      <c r="E17" s="34"/>
      <c r="F17" s="34"/>
      <c r="G17" s="34"/>
      <c r="H17" s="34"/>
      <c r="I17" s="127" t="s">
        <v>26</v>
      </c>
      <c r="J17" s="29" t="str">
        <f>'Rekapitulace stavby'!AN13</f>
        <v>Vyplň údaj</v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1"/>
      <c r="G18" s="131"/>
      <c r="H18" s="131"/>
      <c r="I18" s="127" t="s">
        <v>27</v>
      </c>
      <c r="J18" s="29" t="str">
        <f>'Rekapitulace stavby'!AN14</f>
        <v>Vyplň údaj</v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7" t="s">
        <v>30</v>
      </c>
      <c r="E20" s="34"/>
      <c r="F20" s="34"/>
      <c r="G20" s="34"/>
      <c r="H20" s="34"/>
      <c r="I20" s="127" t="s">
        <v>26</v>
      </c>
      <c r="J20" s="131" t="str">
        <f>IF('Rekapitulace stavby'!AN16="","",'Rekapitulace stavby'!AN16)</f>
        <v/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1" t="str">
        <f>IF('Rekapitulace stavby'!E17="","",'Rekapitulace stavby'!E17)</f>
        <v xml:space="preserve"> </v>
      </c>
      <c r="F21" s="34"/>
      <c r="G21" s="34"/>
      <c r="H21" s="34"/>
      <c r="I21" s="127" t="s">
        <v>27</v>
      </c>
      <c r="J21" s="131" t="str">
        <f>IF('Rekapitulace stavby'!AN17="","",'Rekapitulace stavby'!AN17)</f>
        <v/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7" t="s">
        <v>32</v>
      </c>
      <c r="E23" s="34"/>
      <c r="F23" s="34"/>
      <c r="G23" s="34"/>
      <c r="H23" s="34"/>
      <c r="I23" s="127" t="s">
        <v>26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27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7" t="s">
        <v>33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8" t="s">
        <v>35</v>
      </c>
      <c r="E30" s="34"/>
      <c r="F30" s="34"/>
      <c r="G30" s="34"/>
      <c r="H30" s="34"/>
      <c r="I30" s="34"/>
      <c r="J30" s="139">
        <f>ROUND(J86, 2)</f>
        <v>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0" t="s">
        <v>37</v>
      </c>
      <c r="G32" s="34"/>
      <c r="H32" s="34"/>
      <c r="I32" s="140" t="s">
        <v>36</v>
      </c>
      <c r="J32" s="140" t="s">
        <v>38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1" t="s">
        <v>39</v>
      </c>
      <c r="E33" s="127" t="s">
        <v>40</v>
      </c>
      <c r="F33" s="142">
        <f>ROUND((SUM(BE86:BE218)),  2)</f>
        <v>0</v>
      </c>
      <c r="G33" s="34"/>
      <c r="H33" s="34"/>
      <c r="I33" s="143">
        <v>0.20999999999999999</v>
      </c>
      <c r="J33" s="142">
        <f>ROUND(((SUM(BE86:BE218))*I33),  2)</f>
        <v>0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7" t="s">
        <v>41</v>
      </c>
      <c r="F34" s="142">
        <f>ROUND((SUM(BF86:BF218)),  2)</f>
        <v>0</v>
      </c>
      <c r="G34" s="34"/>
      <c r="H34" s="34"/>
      <c r="I34" s="143">
        <v>0.14999999999999999</v>
      </c>
      <c r="J34" s="142">
        <f>ROUND(((SUM(BF86:BF218))*I34),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42</v>
      </c>
      <c r="F35" s="142">
        <f>ROUND((SUM(BG86:BG218)),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43</v>
      </c>
      <c r="F36" s="142">
        <f>ROUND((SUM(BH86:BH218)),  2)</f>
        <v>0</v>
      </c>
      <c r="G36" s="34"/>
      <c r="H36" s="34"/>
      <c r="I36" s="143">
        <v>0.14999999999999999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44</v>
      </c>
      <c r="F37" s="142">
        <f>ROUND((SUM(BI86:BI218)),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106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Oprava staničních kolejí v žst. Česká Třebová</v>
      </c>
      <c r="F48" s="28"/>
      <c r="G48" s="28"/>
      <c r="H48" s="28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104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OBJ 1 - NEOCEŇOVAT - Materiál objednatele - dodaný ma místo stavby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27. 6. 2022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107</v>
      </c>
      <c r="D57" s="157"/>
      <c r="E57" s="157"/>
      <c r="F57" s="157"/>
      <c r="G57" s="157"/>
      <c r="H57" s="157"/>
      <c r="I57" s="157"/>
      <c r="J57" s="158" t="s">
        <v>108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67</v>
      </c>
      <c r="D59" s="36"/>
      <c r="E59" s="36"/>
      <c r="F59" s="36"/>
      <c r="G59" s="36"/>
      <c r="H59" s="36"/>
      <c r="I59" s="36"/>
      <c r="J59" s="98">
        <f>J86</f>
        <v>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109</v>
      </c>
    </row>
    <row r="60" s="10" customFormat="1" ht="24.96" customHeight="1">
      <c r="A60" s="10"/>
      <c r="B60" s="204"/>
      <c r="C60" s="205"/>
      <c r="D60" s="206" t="s">
        <v>579</v>
      </c>
      <c r="E60" s="207"/>
      <c r="F60" s="207"/>
      <c r="G60" s="207"/>
      <c r="H60" s="207"/>
      <c r="I60" s="207"/>
      <c r="J60" s="208">
        <f>J87</f>
        <v>0</v>
      </c>
      <c r="K60" s="205"/>
      <c r="L60" s="20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24.96" customHeight="1">
      <c r="A61" s="10"/>
      <c r="B61" s="204"/>
      <c r="C61" s="205"/>
      <c r="D61" s="206" t="s">
        <v>580</v>
      </c>
      <c r="E61" s="207"/>
      <c r="F61" s="207"/>
      <c r="G61" s="207"/>
      <c r="H61" s="207"/>
      <c r="I61" s="207"/>
      <c r="J61" s="208">
        <f>J88</f>
        <v>0</v>
      </c>
      <c r="K61" s="205"/>
      <c r="L61" s="20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24.96" customHeight="1">
      <c r="A62" s="10"/>
      <c r="B62" s="204"/>
      <c r="C62" s="205"/>
      <c r="D62" s="206" t="s">
        <v>581</v>
      </c>
      <c r="E62" s="207"/>
      <c r="F62" s="207"/>
      <c r="G62" s="207"/>
      <c r="H62" s="207"/>
      <c r="I62" s="207"/>
      <c r="J62" s="208">
        <f>J89</f>
        <v>0</v>
      </c>
      <c r="K62" s="205"/>
      <c r="L62" s="20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24.96" customHeight="1">
      <c r="A63" s="10"/>
      <c r="B63" s="204"/>
      <c r="C63" s="205"/>
      <c r="D63" s="206" t="s">
        <v>582</v>
      </c>
      <c r="E63" s="207"/>
      <c r="F63" s="207"/>
      <c r="G63" s="207"/>
      <c r="H63" s="207"/>
      <c r="I63" s="207"/>
      <c r="J63" s="208">
        <f>J114</f>
        <v>0</v>
      </c>
      <c r="K63" s="205"/>
      <c r="L63" s="20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24.96" customHeight="1">
      <c r="A64" s="10"/>
      <c r="B64" s="204"/>
      <c r="C64" s="205"/>
      <c r="D64" s="206" t="s">
        <v>583</v>
      </c>
      <c r="E64" s="207"/>
      <c r="F64" s="207"/>
      <c r="G64" s="207"/>
      <c r="H64" s="207"/>
      <c r="I64" s="207"/>
      <c r="J64" s="208">
        <f>J134</f>
        <v>0</v>
      </c>
      <c r="K64" s="205"/>
      <c r="L64" s="20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24.96" customHeight="1">
      <c r="A65" s="10"/>
      <c r="B65" s="204"/>
      <c r="C65" s="205"/>
      <c r="D65" s="206" t="s">
        <v>584</v>
      </c>
      <c r="E65" s="207"/>
      <c r="F65" s="207"/>
      <c r="G65" s="207"/>
      <c r="H65" s="207"/>
      <c r="I65" s="207"/>
      <c r="J65" s="208">
        <f>J159</f>
        <v>0</v>
      </c>
      <c r="K65" s="205"/>
      <c r="L65" s="20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24.96" customHeight="1">
      <c r="A66" s="10"/>
      <c r="B66" s="204"/>
      <c r="C66" s="205"/>
      <c r="D66" s="206" t="s">
        <v>585</v>
      </c>
      <c r="E66" s="207"/>
      <c r="F66" s="207"/>
      <c r="G66" s="207"/>
      <c r="H66" s="207"/>
      <c r="I66" s="207"/>
      <c r="J66" s="208">
        <f>J184</f>
        <v>0</v>
      </c>
      <c r="K66" s="205"/>
      <c r="L66" s="20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="2" customFormat="1" ht="6.96" customHeight="1">
      <c r="A72" s="34"/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24.96" customHeight="1">
      <c r="A73" s="34"/>
      <c r="B73" s="35"/>
      <c r="C73" s="19" t="s">
        <v>110</v>
      </c>
      <c r="D73" s="36"/>
      <c r="E73" s="36"/>
      <c r="F73" s="36"/>
      <c r="G73" s="36"/>
      <c r="H73" s="36"/>
      <c r="I73" s="36"/>
      <c r="J73" s="36"/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28" t="s">
        <v>16</v>
      </c>
      <c r="D75" s="36"/>
      <c r="E75" s="36"/>
      <c r="F75" s="36"/>
      <c r="G75" s="36"/>
      <c r="H75" s="36"/>
      <c r="I75" s="36"/>
      <c r="J75" s="36"/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6.5" customHeight="1">
      <c r="A76" s="34"/>
      <c r="B76" s="35"/>
      <c r="C76" s="36"/>
      <c r="D76" s="36"/>
      <c r="E76" s="155" t="str">
        <f>E7</f>
        <v>Oprava staničních kolejí v žst. Česká Třebová</v>
      </c>
      <c r="F76" s="28"/>
      <c r="G76" s="28"/>
      <c r="H76" s="28"/>
      <c r="I76" s="36"/>
      <c r="J76" s="36"/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104</v>
      </c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5" t="str">
        <f>E9</f>
        <v>OBJ 1 - NEOCEŇOVAT - Materiál objednatele - dodaný ma místo stavby</v>
      </c>
      <c r="F78" s="36"/>
      <c r="G78" s="36"/>
      <c r="H78" s="36"/>
      <c r="I78" s="36"/>
      <c r="J78" s="36"/>
      <c r="K78" s="36"/>
      <c r="L78" s="12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2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21</v>
      </c>
      <c r="D80" s="36"/>
      <c r="E80" s="36"/>
      <c r="F80" s="23" t="str">
        <f>F12</f>
        <v xml:space="preserve"> </v>
      </c>
      <c r="G80" s="36"/>
      <c r="H80" s="36"/>
      <c r="I80" s="28" t="s">
        <v>23</v>
      </c>
      <c r="J80" s="68" t="str">
        <f>IF(J12="","",J12)</f>
        <v>27. 6. 2022</v>
      </c>
      <c r="K80" s="36"/>
      <c r="L80" s="12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2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25</v>
      </c>
      <c r="D82" s="36"/>
      <c r="E82" s="36"/>
      <c r="F82" s="23" t="str">
        <f>E15</f>
        <v xml:space="preserve"> </v>
      </c>
      <c r="G82" s="36"/>
      <c r="H82" s="36"/>
      <c r="I82" s="28" t="s">
        <v>30</v>
      </c>
      <c r="J82" s="32" t="str">
        <f>E21</f>
        <v xml:space="preserve"> </v>
      </c>
      <c r="K82" s="36"/>
      <c r="L82" s="12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28</v>
      </c>
      <c r="D83" s="36"/>
      <c r="E83" s="36"/>
      <c r="F83" s="23" t="str">
        <f>IF(E18="","",E18)</f>
        <v>Vyplň údaj</v>
      </c>
      <c r="G83" s="36"/>
      <c r="H83" s="36"/>
      <c r="I83" s="28" t="s">
        <v>32</v>
      </c>
      <c r="J83" s="32" t="str">
        <f>E24</f>
        <v xml:space="preserve"> </v>
      </c>
      <c r="K83" s="36"/>
      <c r="L83" s="12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2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9" customFormat="1" ht="29.28" customHeight="1">
      <c r="A85" s="160"/>
      <c r="B85" s="161"/>
      <c r="C85" s="162" t="s">
        <v>111</v>
      </c>
      <c r="D85" s="163" t="s">
        <v>54</v>
      </c>
      <c r="E85" s="163" t="s">
        <v>50</v>
      </c>
      <c r="F85" s="163" t="s">
        <v>51</v>
      </c>
      <c r="G85" s="163" t="s">
        <v>112</v>
      </c>
      <c r="H85" s="163" t="s">
        <v>113</v>
      </c>
      <c r="I85" s="163" t="s">
        <v>114</v>
      </c>
      <c r="J85" s="163" t="s">
        <v>108</v>
      </c>
      <c r="K85" s="164" t="s">
        <v>115</v>
      </c>
      <c r="L85" s="165"/>
      <c r="M85" s="88" t="s">
        <v>19</v>
      </c>
      <c r="N85" s="89" t="s">
        <v>39</v>
      </c>
      <c r="O85" s="89" t="s">
        <v>116</v>
      </c>
      <c r="P85" s="89" t="s">
        <v>117</v>
      </c>
      <c r="Q85" s="89" t="s">
        <v>118</v>
      </c>
      <c r="R85" s="89" t="s">
        <v>119</v>
      </c>
      <c r="S85" s="89" t="s">
        <v>120</v>
      </c>
      <c r="T85" s="90" t="s">
        <v>121</v>
      </c>
      <c r="U85" s="160"/>
      <c r="V85" s="160"/>
      <c r="W85" s="160"/>
      <c r="X85" s="160"/>
      <c r="Y85" s="160"/>
      <c r="Z85" s="160"/>
      <c r="AA85" s="160"/>
      <c r="AB85" s="160"/>
      <c r="AC85" s="160"/>
      <c r="AD85" s="160"/>
      <c r="AE85" s="160"/>
    </row>
    <row r="86" s="2" customFormat="1" ht="22.8" customHeight="1">
      <c r="A86" s="34"/>
      <c r="B86" s="35"/>
      <c r="C86" s="95" t="s">
        <v>122</v>
      </c>
      <c r="D86" s="36"/>
      <c r="E86" s="36"/>
      <c r="F86" s="36"/>
      <c r="G86" s="36"/>
      <c r="H86" s="36"/>
      <c r="I86" s="36"/>
      <c r="J86" s="166">
        <f>BK86</f>
        <v>0</v>
      </c>
      <c r="K86" s="36"/>
      <c r="L86" s="40"/>
      <c r="M86" s="91"/>
      <c r="N86" s="167"/>
      <c r="O86" s="92"/>
      <c r="P86" s="168">
        <f>P87+P88+P89+P114+P134+P159+P184</f>
        <v>0</v>
      </c>
      <c r="Q86" s="92"/>
      <c r="R86" s="168">
        <f>R87+R88+R89+R114+R134+R159+R184</f>
        <v>39.212599999999995</v>
      </c>
      <c r="S86" s="92"/>
      <c r="T86" s="169">
        <f>T87+T88+T89+T114+T134+T159+T184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3" t="s">
        <v>68</v>
      </c>
      <c r="AU86" s="13" t="s">
        <v>109</v>
      </c>
      <c r="BK86" s="170">
        <f>BK87+BK88+BK89+BK114+BK134+BK159+BK184</f>
        <v>0</v>
      </c>
    </row>
    <row r="87" s="11" customFormat="1" ht="25.92" customHeight="1">
      <c r="A87" s="11"/>
      <c r="B87" s="210"/>
      <c r="C87" s="211"/>
      <c r="D87" s="212" t="s">
        <v>68</v>
      </c>
      <c r="E87" s="213" t="s">
        <v>586</v>
      </c>
      <c r="F87" s="213" t="s">
        <v>587</v>
      </c>
      <c r="G87" s="211"/>
      <c r="H87" s="211"/>
      <c r="I87" s="214"/>
      <c r="J87" s="215">
        <f>BK87</f>
        <v>0</v>
      </c>
      <c r="K87" s="211"/>
      <c r="L87" s="216"/>
      <c r="M87" s="217"/>
      <c r="N87" s="218"/>
      <c r="O87" s="218"/>
      <c r="P87" s="219">
        <v>0</v>
      </c>
      <c r="Q87" s="218"/>
      <c r="R87" s="219">
        <v>0</v>
      </c>
      <c r="S87" s="218"/>
      <c r="T87" s="220"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21" t="s">
        <v>76</v>
      </c>
      <c r="AT87" s="222" t="s">
        <v>68</v>
      </c>
      <c r="AU87" s="222" t="s">
        <v>69</v>
      </c>
      <c r="AY87" s="221" t="s">
        <v>129</v>
      </c>
      <c r="BK87" s="223">
        <v>0</v>
      </c>
    </row>
    <row r="88" s="11" customFormat="1" ht="25.92" customHeight="1">
      <c r="A88" s="11"/>
      <c r="B88" s="210"/>
      <c r="C88" s="211"/>
      <c r="D88" s="212" t="s">
        <v>68</v>
      </c>
      <c r="E88" s="213" t="s">
        <v>148</v>
      </c>
      <c r="F88" s="213" t="s">
        <v>588</v>
      </c>
      <c r="G88" s="211"/>
      <c r="H88" s="211"/>
      <c r="I88" s="214"/>
      <c r="J88" s="215">
        <f>BK88</f>
        <v>0</v>
      </c>
      <c r="K88" s="211"/>
      <c r="L88" s="216"/>
      <c r="M88" s="217"/>
      <c r="N88" s="218"/>
      <c r="O88" s="218"/>
      <c r="P88" s="219">
        <v>0</v>
      </c>
      <c r="Q88" s="218"/>
      <c r="R88" s="219">
        <v>0</v>
      </c>
      <c r="S88" s="218"/>
      <c r="T88" s="220"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21" t="s">
        <v>76</v>
      </c>
      <c r="AT88" s="222" t="s">
        <v>68</v>
      </c>
      <c r="AU88" s="222" t="s">
        <v>69</v>
      </c>
      <c r="AY88" s="221" t="s">
        <v>129</v>
      </c>
      <c r="BK88" s="223">
        <v>0</v>
      </c>
    </row>
    <row r="89" s="11" customFormat="1" ht="25.92" customHeight="1">
      <c r="A89" s="11"/>
      <c r="B89" s="210"/>
      <c r="C89" s="211"/>
      <c r="D89" s="212" t="s">
        <v>68</v>
      </c>
      <c r="E89" s="213" t="s">
        <v>589</v>
      </c>
      <c r="F89" s="213" t="s">
        <v>73</v>
      </c>
      <c r="G89" s="211"/>
      <c r="H89" s="211"/>
      <c r="I89" s="214"/>
      <c r="J89" s="215">
        <f>BK89</f>
        <v>0</v>
      </c>
      <c r="K89" s="211"/>
      <c r="L89" s="216"/>
      <c r="M89" s="217"/>
      <c r="N89" s="218"/>
      <c r="O89" s="218"/>
      <c r="P89" s="219">
        <f>SUM(P90:P113)</f>
        <v>0</v>
      </c>
      <c r="Q89" s="218"/>
      <c r="R89" s="219">
        <f>SUM(R90:R113)</f>
        <v>8.6898400000000002</v>
      </c>
      <c r="S89" s="218"/>
      <c r="T89" s="220">
        <f>SUM(T90:T113)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21" t="s">
        <v>76</v>
      </c>
      <c r="AT89" s="222" t="s">
        <v>68</v>
      </c>
      <c r="AU89" s="222" t="s">
        <v>69</v>
      </c>
      <c r="AY89" s="221" t="s">
        <v>129</v>
      </c>
      <c r="BK89" s="223">
        <f>SUM(BK90:BK113)</f>
        <v>0</v>
      </c>
    </row>
    <row r="90" s="2" customFormat="1" ht="16.5" customHeight="1">
      <c r="A90" s="34"/>
      <c r="B90" s="35"/>
      <c r="C90" s="190" t="s">
        <v>76</v>
      </c>
      <c r="D90" s="190" t="s">
        <v>205</v>
      </c>
      <c r="E90" s="191" t="s">
        <v>590</v>
      </c>
      <c r="F90" s="192" t="s">
        <v>591</v>
      </c>
      <c r="G90" s="193" t="s">
        <v>221</v>
      </c>
      <c r="H90" s="194">
        <v>1800</v>
      </c>
      <c r="I90" s="195"/>
      <c r="J90" s="196">
        <f>ROUND(I90*H90,2)</f>
        <v>0</v>
      </c>
      <c r="K90" s="192" t="s">
        <v>19</v>
      </c>
      <c r="L90" s="197"/>
      <c r="M90" s="198" t="s">
        <v>19</v>
      </c>
      <c r="N90" s="199" t="s">
        <v>40</v>
      </c>
      <c r="O90" s="80"/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2" t="s">
        <v>146</v>
      </c>
      <c r="AT90" s="182" t="s">
        <v>205</v>
      </c>
      <c r="AU90" s="182" t="s">
        <v>76</v>
      </c>
      <c r="AY90" s="13" t="s">
        <v>129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3" t="s">
        <v>76</v>
      </c>
      <c r="BK90" s="183">
        <f>ROUND(I90*H90,2)</f>
        <v>0</v>
      </c>
      <c r="BL90" s="13" t="s">
        <v>128</v>
      </c>
      <c r="BM90" s="182" t="s">
        <v>78</v>
      </c>
    </row>
    <row r="91" s="2" customFormat="1">
      <c r="A91" s="34"/>
      <c r="B91" s="35"/>
      <c r="C91" s="36"/>
      <c r="D91" s="184" t="s">
        <v>130</v>
      </c>
      <c r="E91" s="36"/>
      <c r="F91" s="185" t="s">
        <v>591</v>
      </c>
      <c r="G91" s="36"/>
      <c r="H91" s="36"/>
      <c r="I91" s="186"/>
      <c r="J91" s="36"/>
      <c r="K91" s="36"/>
      <c r="L91" s="40"/>
      <c r="M91" s="187"/>
      <c r="N91" s="188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130</v>
      </c>
      <c r="AU91" s="13" t="s">
        <v>76</v>
      </c>
    </row>
    <row r="92" s="2" customFormat="1">
      <c r="A92" s="34"/>
      <c r="B92" s="35"/>
      <c r="C92" s="36"/>
      <c r="D92" s="184" t="s">
        <v>131</v>
      </c>
      <c r="E92" s="36"/>
      <c r="F92" s="189" t="s">
        <v>592</v>
      </c>
      <c r="G92" s="36"/>
      <c r="H92" s="36"/>
      <c r="I92" s="186"/>
      <c r="J92" s="36"/>
      <c r="K92" s="36"/>
      <c r="L92" s="40"/>
      <c r="M92" s="187"/>
      <c r="N92" s="188"/>
      <c r="O92" s="80"/>
      <c r="P92" s="80"/>
      <c r="Q92" s="80"/>
      <c r="R92" s="80"/>
      <c r="S92" s="80"/>
      <c r="T92" s="81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3" t="s">
        <v>131</v>
      </c>
      <c r="AU92" s="13" t="s">
        <v>76</v>
      </c>
    </row>
    <row r="93" s="2" customFormat="1" ht="16.5" customHeight="1">
      <c r="A93" s="34"/>
      <c r="B93" s="35"/>
      <c r="C93" s="190" t="s">
        <v>78</v>
      </c>
      <c r="D93" s="190" t="s">
        <v>205</v>
      </c>
      <c r="E93" s="191" t="s">
        <v>593</v>
      </c>
      <c r="F93" s="192" t="s">
        <v>594</v>
      </c>
      <c r="G93" s="193" t="s">
        <v>221</v>
      </c>
      <c r="H93" s="194">
        <v>50</v>
      </c>
      <c r="I93" s="195"/>
      <c r="J93" s="196">
        <f>ROUND(I93*H93,2)</f>
        <v>0</v>
      </c>
      <c r="K93" s="192" t="s">
        <v>127</v>
      </c>
      <c r="L93" s="197"/>
      <c r="M93" s="198" t="s">
        <v>19</v>
      </c>
      <c r="N93" s="199" t="s">
        <v>40</v>
      </c>
      <c r="O93" s="80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2" t="s">
        <v>146</v>
      </c>
      <c r="AT93" s="182" t="s">
        <v>205</v>
      </c>
      <c r="AU93" s="182" t="s">
        <v>76</v>
      </c>
      <c r="AY93" s="13" t="s">
        <v>129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3" t="s">
        <v>76</v>
      </c>
      <c r="BK93" s="183">
        <f>ROUND(I93*H93,2)</f>
        <v>0</v>
      </c>
      <c r="BL93" s="13" t="s">
        <v>128</v>
      </c>
      <c r="BM93" s="182" t="s">
        <v>128</v>
      </c>
    </row>
    <row r="94" s="2" customFormat="1">
      <c r="A94" s="34"/>
      <c r="B94" s="35"/>
      <c r="C94" s="36"/>
      <c r="D94" s="184" t="s">
        <v>130</v>
      </c>
      <c r="E94" s="36"/>
      <c r="F94" s="185" t="s">
        <v>594</v>
      </c>
      <c r="G94" s="36"/>
      <c r="H94" s="36"/>
      <c r="I94" s="186"/>
      <c r="J94" s="36"/>
      <c r="K94" s="36"/>
      <c r="L94" s="40"/>
      <c r="M94" s="187"/>
      <c r="N94" s="188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130</v>
      </c>
      <c r="AU94" s="13" t="s">
        <v>76</v>
      </c>
    </row>
    <row r="95" s="2" customFormat="1">
      <c r="A95" s="34"/>
      <c r="B95" s="35"/>
      <c r="C95" s="36"/>
      <c r="D95" s="184" t="s">
        <v>131</v>
      </c>
      <c r="E95" s="36"/>
      <c r="F95" s="189" t="s">
        <v>592</v>
      </c>
      <c r="G95" s="36"/>
      <c r="H95" s="36"/>
      <c r="I95" s="186"/>
      <c r="J95" s="36"/>
      <c r="K95" s="36"/>
      <c r="L95" s="40"/>
      <c r="M95" s="187"/>
      <c r="N95" s="188"/>
      <c r="O95" s="80"/>
      <c r="P95" s="80"/>
      <c r="Q95" s="80"/>
      <c r="R95" s="80"/>
      <c r="S95" s="80"/>
      <c r="T95" s="81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3" t="s">
        <v>131</v>
      </c>
      <c r="AU95" s="13" t="s">
        <v>76</v>
      </c>
    </row>
    <row r="96" s="2" customFormat="1" ht="16.5" customHeight="1">
      <c r="A96" s="34"/>
      <c r="B96" s="35"/>
      <c r="C96" s="190" t="s">
        <v>137</v>
      </c>
      <c r="D96" s="190" t="s">
        <v>205</v>
      </c>
      <c r="E96" s="191" t="s">
        <v>595</v>
      </c>
      <c r="F96" s="192" t="s">
        <v>596</v>
      </c>
      <c r="G96" s="193" t="s">
        <v>135</v>
      </c>
      <c r="H96" s="194">
        <v>2</v>
      </c>
      <c r="I96" s="195"/>
      <c r="J96" s="196">
        <f>ROUND(I96*H96,2)</f>
        <v>0</v>
      </c>
      <c r="K96" s="192" t="s">
        <v>127</v>
      </c>
      <c r="L96" s="197"/>
      <c r="M96" s="198" t="s">
        <v>19</v>
      </c>
      <c r="N96" s="199" t="s">
        <v>40</v>
      </c>
      <c r="O96" s="80"/>
      <c r="P96" s="180">
        <f>O96*H96</f>
        <v>0</v>
      </c>
      <c r="Q96" s="180">
        <v>0.25684000000000001</v>
      </c>
      <c r="R96" s="180">
        <f>Q96*H96</f>
        <v>0.51368000000000003</v>
      </c>
      <c r="S96" s="180">
        <v>0</v>
      </c>
      <c r="T96" s="181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2" t="s">
        <v>146</v>
      </c>
      <c r="AT96" s="182" t="s">
        <v>205</v>
      </c>
      <c r="AU96" s="182" t="s">
        <v>76</v>
      </c>
      <c r="AY96" s="13" t="s">
        <v>129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3" t="s">
        <v>76</v>
      </c>
      <c r="BK96" s="183">
        <f>ROUND(I96*H96,2)</f>
        <v>0</v>
      </c>
      <c r="BL96" s="13" t="s">
        <v>128</v>
      </c>
      <c r="BM96" s="182" t="s">
        <v>141</v>
      </c>
    </row>
    <row r="97" s="2" customFormat="1">
      <c r="A97" s="34"/>
      <c r="B97" s="35"/>
      <c r="C97" s="36"/>
      <c r="D97" s="184" t="s">
        <v>130</v>
      </c>
      <c r="E97" s="36"/>
      <c r="F97" s="185" t="s">
        <v>596</v>
      </c>
      <c r="G97" s="36"/>
      <c r="H97" s="36"/>
      <c r="I97" s="186"/>
      <c r="J97" s="36"/>
      <c r="K97" s="36"/>
      <c r="L97" s="40"/>
      <c r="M97" s="187"/>
      <c r="N97" s="188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130</v>
      </c>
      <c r="AU97" s="13" t="s">
        <v>76</v>
      </c>
    </row>
    <row r="98" s="2" customFormat="1">
      <c r="A98" s="34"/>
      <c r="B98" s="35"/>
      <c r="C98" s="36"/>
      <c r="D98" s="184" t="s">
        <v>131</v>
      </c>
      <c r="E98" s="36"/>
      <c r="F98" s="189" t="s">
        <v>592</v>
      </c>
      <c r="G98" s="36"/>
      <c r="H98" s="36"/>
      <c r="I98" s="186"/>
      <c r="J98" s="36"/>
      <c r="K98" s="36"/>
      <c r="L98" s="40"/>
      <c r="M98" s="187"/>
      <c r="N98" s="188"/>
      <c r="O98" s="80"/>
      <c r="P98" s="80"/>
      <c r="Q98" s="80"/>
      <c r="R98" s="80"/>
      <c r="S98" s="80"/>
      <c r="T98" s="81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3" t="s">
        <v>131</v>
      </c>
      <c r="AU98" s="13" t="s">
        <v>76</v>
      </c>
    </row>
    <row r="99" s="2" customFormat="1" ht="16.5" customHeight="1">
      <c r="A99" s="34"/>
      <c r="B99" s="35"/>
      <c r="C99" s="190" t="s">
        <v>128</v>
      </c>
      <c r="D99" s="190" t="s">
        <v>205</v>
      </c>
      <c r="E99" s="191" t="s">
        <v>597</v>
      </c>
      <c r="F99" s="192" t="s">
        <v>598</v>
      </c>
      <c r="G99" s="193" t="s">
        <v>135</v>
      </c>
      <c r="H99" s="194">
        <v>5</v>
      </c>
      <c r="I99" s="195"/>
      <c r="J99" s="196">
        <f>ROUND(I99*H99,2)</f>
        <v>0</v>
      </c>
      <c r="K99" s="192" t="s">
        <v>127</v>
      </c>
      <c r="L99" s="197"/>
      <c r="M99" s="198" t="s">
        <v>19</v>
      </c>
      <c r="N99" s="199" t="s">
        <v>40</v>
      </c>
      <c r="O99" s="80"/>
      <c r="P99" s="180">
        <f>O99*H99</f>
        <v>0</v>
      </c>
      <c r="Q99" s="180">
        <v>0.22444</v>
      </c>
      <c r="R99" s="180">
        <f>Q99*H99</f>
        <v>1.1222000000000001</v>
      </c>
      <c r="S99" s="180">
        <v>0</v>
      </c>
      <c r="T99" s="181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2" t="s">
        <v>146</v>
      </c>
      <c r="AT99" s="182" t="s">
        <v>205</v>
      </c>
      <c r="AU99" s="182" t="s">
        <v>76</v>
      </c>
      <c r="AY99" s="13" t="s">
        <v>129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3" t="s">
        <v>76</v>
      </c>
      <c r="BK99" s="183">
        <f>ROUND(I99*H99,2)</f>
        <v>0</v>
      </c>
      <c r="BL99" s="13" t="s">
        <v>128</v>
      </c>
      <c r="BM99" s="182" t="s">
        <v>146</v>
      </c>
    </row>
    <row r="100" s="2" customFormat="1">
      <c r="A100" s="34"/>
      <c r="B100" s="35"/>
      <c r="C100" s="36"/>
      <c r="D100" s="184" t="s">
        <v>130</v>
      </c>
      <c r="E100" s="36"/>
      <c r="F100" s="185" t="s">
        <v>598</v>
      </c>
      <c r="G100" s="36"/>
      <c r="H100" s="36"/>
      <c r="I100" s="186"/>
      <c r="J100" s="36"/>
      <c r="K100" s="36"/>
      <c r="L100" s="40"/>
      <c r="M100" s="187"/>
      <c r="N100" s="188"/>
      <c r="O100" s="80"/>
      <c r="P100" s="80"/>
      <c r="Q100" s="80"/>
      <c r="R100" s="80"/>
      <c r="S100" s="80"/>
      <c r="T100" s="81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3" t="s">
        <v>130</v>
      </c>
      <c r="AU100" s="13" t="s">
        <v>76</v>
      </c>
    </row>
    <row r="101" s="2" customFormat="1">
      <c r="A101" s="34"/>
      <c r="B101" s="35"/>
      <c r="C101" s="36"/>
      <c r="D101" s="184" t="s">
        <v>131</v>
      </c>
      <c r="E101" s="36"/>
      <c r="F101" s="189" t="s">
        <v>592</v>
      </c>
      <c r="G101" s="36"/>
      <c r="H101" s="36"/>
      <c r="I101" s="186"/>
      <c r="J101" s="36"/>
      <c r="K101" s="36"/>
      <c r="L101" s="40"/>
      <c r="M101" s="187"/>
      <c r="N101" s="188"/>
      <c r="O101" s="80"/>
      <c r="P101" s="80"/>
      <c r="Q101" s="80"/>
      <c r="R101" s="80"/>
      <c r="S101" s="80"/>
      <c r="T101" s="81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3" t="s">
        <v>131</v>
      </c>
      <c r="AU101" s="13" t="s">
        <v>76</v>
      </c>
    </row>
    <row r="102" s="2" customFormat="1" ht="16.5" customHeight="1">
      <c r="A102" s="34"/>
      <c r="B102" s="35"/>
      <c r="C102" s="190" t="s">
        <v>148</v>
      </c>
      <c r="D102" s="190" t="s">
        <v>205</v>
      </c>
      <c r="E102" s="191" t="s">
        <v>599</v>
      </c>
      <c r="F102" s="192" t="s">
        <v>600</v>
      </c>
      <c r="G102" s="193" t="s">
        <v>135</v>
      </c>
      <c r="H102" s="194">
        <v>1318</v>
      </c>
      <c r="I102" s="195"/>
      <c r="J102" s="196">
        <f>ROUND(I102*H102,2)</f>
        <v>0</v>
      </c>
      <c r="K102" s="192" t="s">
        <v>127</v>
      </c>
      <c r="L102" s="197"/>
      <c r="M102" s="198" t="s">
        <v>19</v>
      </c>
      <c r="N102" s="199" t="s">
        <v>40</v>
      </c>
      <c r="O102" s="80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2" t="s">
        <v>146</v>
      </c>
      <c r="AT102" s="182" t="s">
        <v>205</v>
      </c>
      <c r="AU102" s="182" t="s">
        <v>76</v>
      </c>
      <c r="AY102" s="13" t="s">
        <v>129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3" t="s">
        <v>76</v>
      </c>
      <c r="BK102" s="183">
        <f>ROUND(I102*H102,2)</f>
        <v>0</v>
      </c>
      <c r="BL102" s="13" t="s">
        <v>128</v>
      </c>
      <c r="BM102" s="182" t="s">
        <v>152</v>
      </c>
    </row>
    <row r="103" s="2" customFormat="1">
      <c r="A103" s="34"/>
      <c r="B103" s="35"/>
      <c r="C103" s="36"/>
      <c r="D103" s="184" t="s">
        <v>130</v>
      </c>
      <c r="E103" s="36"/>
      <c r="F103" s="185" t="s">
        <v>600</v>
      </c>
      <c r="G103" s="36"/>
      <c r="H103" s="36"/>
      <c r="I103" s="186"/>
      <c r="J103" s="36"/>
      <c r="K103" s="36"/>
      <c r="L103" s="40"/>
      <c r="M103" s="187"/>
      <c r="N103" s="188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130</v>
      </c>
      <c r="AU103" s="13" t="s">
        <v>76</v>
      </c>
    </row>
    <row r="104" s="2" customFormat="1">
      <c r="A104" s="34"/>
      <c r="B104" s="35"/>
      <c r="C104" s="36"/>
      <c r="D104" s="184" t="s">
        <v>131</v>
      </c>
      <c r="E104" s="36"/>
      <c r="F104" s="189" t="s">
        <v>601</v>
      </c>
      <c r="G104" s="36"/>
      <c r="H104" s="36"/>
      <c r="I104" s="186"/>
      <c r="J104" s="36"/>
      <c r="K104" s="36"/>
      <c r="L104" s="40"/>
      <c r="M104" s="187"/>
      <c r="N104" s="188"/>
      <c r="O104" s="80"/>
      <c r="P104" s="80"/>
      <c r="Q104" s="80"/>
      <c r="R104" s="80"/>
      <c r="S104" s="80"/>
      <c r="T104" s="81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3" t="s">
        <v>131</v>
      </c>
      <c r="AU104" s="13" t="s">
        <v>76</v>
      </c>
    </row>
    <row r="105" s="2" customFormat="1" ht="16.5" customHeight="1">
      <c r="A105" s="34"/>
      <c r="B105" s="35"/>
      <c r="C105" s="190" t="s">
        <v>141</v>
      </c>
      <c r="D105" s="190" t="s">
        <v>205</v>
      </c>
      <c r="E105" s="191" t="s">
        <v>599</v>
      </c>
      <c r="F105" s="192" t="s">
        <v>600</v>
      </c>
      <c r="G105" s="193" t="s">
        <v>135</v>
      </c>
      <c r="H105" s="194">
        <v>3</v>
      </c>
      <c r="I105" s="195"/>
      <c r="J105" s="196">
        <f>ROUND(I105*H105,2)</f>
        <v>0</v>
      </c>
      <c r="K105" s="192" t="s">
        <v>127</v>
      </c>
      <c r="L105" s="197"/>
      <c r="M105" s="198" t="s">
        <v>19</v>
      </c>
      <c r="N105" s="199" t="s">
        <v>40</v>
      </c>
      <c r="O105" s="80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2" t="s">
        <v>146</v>
      </c>
      <c r="AT105" s="182" t="s">
        <v>205</v>
      </c>
      <c r="AU105" s="182" t="s">
        <v>76</v>
      </c>
      <c r="AY105" s="13" t="s">
        <v>129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3" t="s">
        <v>76</v>
      </c>
      <c r="BK105" s="183">
        <f>ROUND(I105*H105,2)</f>
        <v>0</v>
      </c>
      <c r="BL105" s="13" t="s">
        <v>128</v>
      </c>
      <c r="BM105" s="182" t="s">
        <v>156</v>
      </c>
    </row>
    <row r="106" s="2" customFormat="1">
      <c r="A106" s="34"/>
      <c r="B106" s="35"/>
      <c r="C106" s="36"/>
      <c r="D106" s="184" t="s">
        <v>130</v>
      </c>
      <c r="E106" s="36"/>
      <c r="F106" s="185" t="s">
        <v>600</v>
      </c>
      <c r="G106" s="36"/>
      <c r="H106" s="36"/>
      <c r="I106" s="186"/>
      <c r="J106" s="36"/>
      <c r="K106" s="36"/>
      <c r="L106" s="40"/>
      <c r="M106" s="187"/>
      <c r="N106" s="188"/>
      <c r="O106" s="80"/>
      <c r="P106" s="80"/>
      <c r="Q106" s="80"/>
      <c r="R106" s="80"/>
      <c r="S106" s="80"/>
      <c r="T106" s="81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3" t="s">
        <v>130</v>
      </c>
      <c r="AU106" s="13" t="s">
        <v>76</v>
      </c>
    </row>
    <row r="107" s="2" customFormat="1">
      <c r="A107" s="34"/>
      <c r="B107" s="35"/>
      <c r="C107" s="36"/>
      <c r="D107" s="184" t="s">
        <v>131</v>
      </c>
      <c r="E107" s="36"/>
      <c r="F107" s="189" t="s">
        <v>602</v>
      </c>
      <c r="G107" s="36"/>
      <c r="H107" s="36"/>
      <c r="I107" s="186"/>
      <c r="J107" s="36"/>
      <c r="K107" s="36"/>
      <c r="L107" s="40"/>
      <c r="M107" s="187"/>
      <c r="N107" s="188"/>
      <c r="O107" s="80"/>
      <c r="P107" s="80"/>
      <c r="Q107" s="80"/>
      <c r="R107" s="80"/>
      <c r="S107" s="80"/>
      <c r="T107" s="81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3" t="s">
        <v>131</v>
      </c>
      <c r="AU107" s="13" t="s">
        <v>76</v>
      </c>
    </row>
    <row r="108" s="2" customFormat="1" ht="16.5" customHeight="1">
      <c r="A108" s="34"/>
      <c r="B108" s="35"/>
      <c r="C108" s="190" t="s">
        <v>158</v>
      </c>
      <c r="D108" s="190" t="s">
        <v>205</v>
      </c>
      <c r="E108" s="191" t="s">
        <v>603</v>
      </c>
      <c r="F108" s="192" t="s">
        <v>604</v>
      </c>
      <c r="G108" s="193" t="s">
        <v>135</v>
      </c>
      <c r="H108" s="194">
        <v>5284</v>
      </c>
      <c r="I108" s="195"/>
      <c r="J108" s="196">
        <f>ROUND(I108*H108,2)</f>
        <v>0</v>
      </c>
      <c r="K108" s="192" t="s">
        <v>127</v>
      </c>
      <c r="L108" s="197"/>
      <c r="M108" s="198" t="s">
        <v>19</v>
      </c>
      <c r="N108" s="199" t="s">
        <v>40</v>
      </c>
      <c r="O108" s="80"/>
      <c r="P108" s="180">
        <f>O108*H108</f>
        <v>0</v>
      </c>
      <c r="Q108" s="180">
        <v>0.00123</v>
      </c>
      <c r="R108" s="180">
        <f>Q108*H108</f>
        <v>6.49932</v>
      </c>
      <c r="S108" s="180">
        <v>0</v>
      </c>
      <c r="T108" s="181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2" t="s">
        <v>146</v>
      </c>
      <c r="AT108" s="182" t="s">
        <v>205</v>
      </c>
      <c r="AU108" s="182" t="s">
        <v>76</v>
      </c>
      <c r="AY108" s="13" t="s">
        <v>129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3" t="s">
        <v>76</v>
      </c>
      <c r="BK108" s="183">
        <f>ROUND(I108*H108,2)</f>
        <v>0</v>
      </c>
      <c r="BL108" s="13" t="s">
        <v>128</v>
      </c>
      <c r="BM108" s="182" t="s">
        <v>161</v>
      </c>
    </row>
    <row r="109" s="2" customFormat="1">
      <c r="A109" s="34"/>
      <c r="B109" s="35"/>
      <c r="C109" s="36"/>
      <c r="D109" s="184" t="s">
        <v>130</v>
      </c>
      <c r="E109" s="36"/>
      <c r="F109" s="185" t="s">
        <v>604</v>
      </c>
      <c r="G109" s="36"/>
      <c r="H109" s="36"/>
      <c r="I109" s="186"/>
      <c r="J109" s="36"/>
      <c r="K109" s="36"/>
      <c r="L109" s="40"/>
      <c r="M109" s="187"/>
      <c r="N109" s="188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130</v>
      </c>
      <c r="AU109" s="13" t="s">
        <v>76</v>
      </c>
    </row>
    <row r="110" s="2" customFormat="1" ht="16.5" customHeight="1">
      <c r="A110" s="34"/>
      <c r="B110" s="35"/>
      <c r="C110" s="190" t="s">
        <v>146</v>
      </c>
      <c r="D110" s="190" t="s">
        <v>205</v>
      </c>
      <c r="E110" s="191" t="s">
        <v>605</v>
      </c>
      <c r="F110" s="192" t="s">
        <v>606</v>
      </c>
      <c r="G110" s="193" t="s">
        <v>135</v>
      </c>
      <c r="H110" s="194">
        <v>2636</v>
      </c>
      <c r="I110" s="195"/>
      <c r="J110" s="196">
        <f>ROUND(I110*H110,2)</f>
        <v>0</v>
      </c>
      <c r="K110" s="192" t="s">
        <v>127</v>
      </c>
      <c r="L110" s="197"/>
      <c r="M110" s="198" t="s">
        <v>19</v>
      </c>
      <c r="N110" s="199" t="s">
        <v>40</v>
      </c>
      <c r="O110" s="80"/>
      <c r="P110" s="180">
        <f>O110*H110</f>
        <v>0</v>
      </c>
      <c r="Q110" s="180">
        <v>0.00021000000000000001</v>
      </c>
      <c r="R110" s="180">
        <f>Q110*H110</f>
        <v>0.55356000000000005</v>
      </c>
      <c r="S110" s="180">
        <v>0</v>
      </c>
      <c r="T110" s="18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2" t="s">
        <v>146</v>
      </c>
      <c r="AT110" s="182" t="s">
        <v>205</v>
      </c>
      <c r="AU110" s="182" t="s">
        <v>76</v>
      </c>
      <c r="AY110" s="13" t="s">
        <v>129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3" t="s">
        <v>76</v>
      </c>
      <c r="BK110" s="183">
        <f>ROUND(I110*H110,2)</f>
        <v>0</v>
      </c>
      <c r="BL110" s="13" t="s">
        <v>128</v>
      </c>
      <c r="BM110" s="182" t="s">
        <v>165</v>
      </c>
    </row>
    <row r="111" s="2" customFormat="1">
      <c r="A111" s="34"/>
      <c r="B111" s="35"/>
      <c r="C111" s="36"/>
      <c r="D111" s="184" t="s">
        <v>130</v>
      </c>
      <c r="E111" s="36"/>
      <c r="F111" s="185" t="s">
        <v>606</v>
      </c>
      <c r="G111" s="36"/>
      <c r="H111" s="36"/>
      <c r="I111" s="186"/>
      <c r="J111" s="36"/>
      <c r="K111" s="36"/>
      <c r="L111" s="40"/>
      <c r="M111" s="187"/>
      <c r="N111" s="188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130</v>
      </c>
      <c r="AU111" s="13" t="s">
        <v>76</v>
      </c>
    </row>
    <row r="112" s="2" customFormat="1" ht="16.5" customHeight="1">
      <c r="A112" s="34"/>
      <c r="B112" s="35"/>
      <c r="C112" s="190" t="s">
        <v>167</v>
      </c>
      <c r="D112" s="190" t="s">
        <v>205</v>
      </c>
      <c r="E112" s="191" t="s">
        <v>607</v>
      </c>
      <c r="F112" s="192" t="s">
        <v>608</v>
      </c>
      <c r="G112" s="193" t="s">
        <v>135</v>
      </c>
      <c r="H112" s="194">
        <v>6</v>
      </c>
      <c r="I112" s="195"/>
      <c r="J112" s="196">
        <f>ROUND(I112*H112,2)</f>
        <v>0</v>
      </c>
      <c r="K112" s="192" t="s">
        <v>127</v>
      </c>
      <c r="L112" s="197"/>
      <c r="M112" s="198" t="s">
        <v>19</v>
      </c>
      <c r="N112" s="199" t="s">
        <v>40</v>
      </c>
      <c r="O112" s="80"/>
      <c r="P112" s="180">
        <f>O112*H112</f>
        <v>0</v>
      </c>
      <c r="Q112" s="180">
        <v>0.00018000000000000001</v>
      </c>
      <c r="R112" s="180">
        <f>Q112*H112</f>
        <v>0.00108</v>
      </c>
      <c r="S112" s="180">
        <v>0</v>
      </c>
      <c r="T112" s="18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2" t="s">
        <v>146</v>
      </c>
      <c r="AT112" s="182" t="s">
        <v>205</v>
      </c>
      <c r="AU112" s="182" t="s">
        <v>76</v>
      </c>
      <c r="AY112" s="13" t="s">
        <v>129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3" t="s">
        <v>76</v>
      </c>
      <c r="BK112" s="183">
        <f>ROUND(I112*H112,2)</f>
        <v>0</v>
      </c>
      <c r="BL112" s="13" t="s">
        <v>128</v>
      </c>
      <c r="BM112" s="182" t="s">
        <v>170</v>
      </c>
    </row>
    <row r="113" s="2" customFormat="1">
      <c r="A113" s="34"/>
      <c r="B113" s="35"/>
      <c r="C113" s="36"/>
      <c r="D113" s="184" t="s">
        <v>130</v>
      </c>
      <c r="E113" s="36"/>
      <c r="F113" s="185" t="s">
        <v>608</v>
      </c>
      <c r="G113" s="36"/>
      <c r="H113" s="36"/>
      <c r="I113" s="186"/>
      <c r="J113" s="36"/>
      <c r="K113" s="36"/>
      <c r="L113" s="40"/>
      <c r="M113" s="187"/>
      <c r="N113" s="188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130</v>
      </c>
      <c r="AU113" s="13" t="s">
        <v>76</v>
      </c>
    </row>
    <row r="114" s="11" customFormat="1" ht="25.92" customHeight="1">
      <c r="A114" s="11"/>
      <c r="B114" s="210"/>
      <c r="C114" s="211"/>
      <c r="D114" s="212" t="s">
        <v>68</v>
      </c>
      <c r="E114" s="213" t="s">
        <v>609</v>
      </c>
      <c r="F114" s="213" t="s">
        <v>79</v>
      </c>
      <c r="G114" s="211"/>
      <c r="H114" s="211"/>
      <c r="I114" s="214"/>
      <c r="J114" s="215">
        <f>BK114</f>
        <v>0</v>
      </c>
      <c r="K114" s="211"/>
      <c r="L114" s="216"/>
      <c r="M114" s="217"/>
      <c r="N114" s="218"/>
      <c r="O114" s="218"/>
      <c r="P114" s="219">
        <f>SUM(P115:P133)</f>
        <v>0</v>
      </c>
      <c r="Q114" s="218"/>
      <c r="R114" s="219">
        <f>SUM(R115:R133)</f>
        <v>7.4831799999999999</v>
      </c>
      <c r="S114" s="218"/>
      <c r="T114" s="220">
        <f>SUM(T115:T133)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221" t="s">
        <v>76</v>
      </c>
      <c r="AT114" s="222" t="s">
        <v>68</v>
      </c>
      <c r="AU114" s="222" t="s">
        <v>69</v>
      </c>
      <c r="AY114" s="221" t="s">
        <v>129</v>
      </c>
      <c r="BK114" s="223">
        <f>SUM(BK115:BK133)</f>
        <v>0</v>
      </c>
    </row>
    <row r="115" s="2" customFormat="1" ht="16.5" customHeight="1">
      <c r="A115" s="34"/>
      <c r="B115" s="35"/>
      <c r="C115" s="190" t="s">
        <v>152</v>
      </c>
      <c r="D115" s="190" t="s">
        <v>205</v>
      </c>
      <c r="E115" s="191" t="s">
        <v>590</v>
      </c>
      <c r="F115" s="192" t="s">
        <v>591</v>
      </c>
      <c r="G115" s="193" t="s">
        <v>221</v>
      </c>
      <c r="H115" s="194">
        <v>1550</v>
      </c>
      <c r="I115" s="195"/>
      <c r="J115" s="196">
        <f>ROUND(I115*H115,2)</f>
        <v>0</v>
      </c>
      <c r="K115" s="192" t="s">
        <v>19</v>
      </c>
      <c r="L115" s="197"/>
      <c r="M115" s="198" t="s">
        <v>19</v>
      </c>
      <c r="N115" s="199" t="s">
        <v>40</v>
      </c>
      <c r="O115" s="80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2" t="s">
        <v>146</v>
      </c>
      <c r="AT115" s="182" t="s">
        <v>205</v>
      </c>
      <c r="AU115" s="182" t="s">
        <v>76</v>
      </c>
      <c r="AY115" s="13" t="s">
        <v>129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3" t="s">
        <v>76</v>
      </c>
      <c r="BK115" s="183">
        <f>ROUND(I115*H115,2)</f>
        <v>0</v>
      </c>
      <c r="BL115" s="13" t="s">
        <v>128</v>
      </c>
      <c r="BM115" s="182" t="s">
        <v>174</v>
      </c>
    </row>
    <row r="116" s="2" customFormat="1">
      <c r="A116" s="34"/>
      <c r="B116" s="35"/>
      <c r="C116" s="36"/>
      <c r="D116" s="184" t="s">
        <v>130</v>
      </c>
      <c r="E116" s="36"/>
      <c r="F116" s="185" t="s">
        <v>591</v>
      </c>
      <c r="G116" s="36"/>
      <c r="H116" s="36"/>
      <c r="I116" s="186"/>
      <c r="J116" s="36"/>
      <c r="K116" s="36"/>
      <c r="L116" s="40"/>
      <c r="M116" s="187"/>
      <c r="N116" s="188"/>
      <c r="O116" s="80"/>
      <c r="P116" s="80"/>
      <c r="Q116" s="80"/>
      <c r="R116" s="80"/>
      <c r="S116" s="80"/>
      <c r="T116" s="81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130</v>
      </c>
      <c r="AU116" s="13" t="s">
        <v>76</v>
      </c>
    </row>
    <row r="117" s="2" customFormat="1">
      <c r="A117" s="34"/>
      <c r="B117" s="35"/>
      <c r="C117" s="36"/>
      <c r="D117" s="184" t="s">
        <v>131</v>
      </c>
      <c r="E117" s="36"/>
      <c r="F117" s="189" t="s">
        <v>592</v>
      </c>
      <c r="G117" s="36"/>
      <c r="H117" s="36"/>
      <c r="I117" s="186"/>
      <c r="J117" s="36"/>
      <c r="K117" s="36"/>
      <c r="L117" s="40"/>
      <c r="M117" s="187"/>
      <c r="N117" s="188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131</v>
      </c>
      <c r="AU117" s="13" t="s">
        <v>76</v>
      </c>
    </row>
    <row r="118" s="2" customFormat="1" ht="16.5" customHeight="1">
      <c r="A118" s="34"/>
      <c r="B118" s="35"/>
      <c r="C118" s="190" t="s">
        <v>176</v>
      </c>
      <c r="D118" s="190" t="s">
        <v>205</v>
      </c>
      <c r="E118" s="191" t="s">
        <v>593</v>
      </c>
      <c r="F118" s="192" t="s">
        <v>594</v>
      </c>
      <c r="G118" s="193" t="s">
        <v>221</v>
      </c>
      <c r="H118" s="194">
        <v>50</v>
      </c>
      <c r="I118" s="195"/>
      <c r="J118" s="196">
        <f>ROUND(I118*H118,2)</f>
        <v>0</v>
      </c>
      <c r="K118" s="192" t="s">
        <v>127</v>
      </c>
      <c r="L118" s="197"/>
      <c r="M118" s="198" t="s">
        <v>19</v>
      </c>
      <c r="N118" s="199" t="s">
        <v>40</v>
      </c>
      <c r="O118" s="80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2" t="s">
        <v>146</v>
      </c>
      <c r="AT118" s="182" t="s">
        <v>205</v>
      </c>
      <c r="AU118" s="182" t="s">
        <v>76</v>
      </c>
      <c r="AY118" s="13" t="s">
        <v>129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3" t="s">
        <v>76</v>
      </c>
      <c r="BK118" s="183">
        <f>ROUND(I118*H118,2)</f>
        <v>0</v>
      </c>
      <c r="BL118" s="13" t="s">
        <v>128</v>
      </c>
      <c r="BM118" s="182" t="s">
        <v>179</v>
      </c>
    </row>
    <row r="119" s="2" customFormat="1">
      <c r="A119" s="34"/>
      <c r="B119" s="35"/>
      <c r="C119" s="36"/>
      <c r="D119" s="184" t="s">
        <v>130</v>
      </c>
      <c r="E119" s="36"/>
      <c r="F119" s="185" t="s">
        <v>594</v>
      </c>
      <c r="G119" s="36"/>
      <c r="H119" s="36"/>
      <c r="I119" s="186"/>
      <c r="J119" s="36"/>
      <c r="K119" s="36"/>
      <c r="L119" s="40"/>
      <c r="M119" s="187"/>
      <c r="N119" s="188"/>
      <c r="O119" s="80"/>
      <c r="P119" s="80"/>
      <c r="Q119" s="80"/>
      <c r="R119" s="80"/>
      <c r="S119" s="80"/>
      <c r="T119" s="81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130</v>
      </c>
      <c r="AU119" s="13" t="s">
        <v>76</v>
      </c>
    </row>
    <row r="120" s="2" customFormat="1">
      <c r="A120" s="34"/>
      <c r="B120" s="35"/>
      <c r="C120" s="36"/>
      <c r="D120" s="184" t="s">
        <v>131</v>
      </c>
      <c r="E120" s="36"/>
      <c r="F120" s="189" t="s">
        <v>592</v>
      </c>
      <c r="G120" s="36"/>
      <c r="H120" s="36"/>
      <c r="I120" s="186"/>
      <c r="J120" s="36"/>
      <c r="K120" s="36"/>
      <c r="L120" s="40"/>
      <c r="M120" s="187"/>
      <c r="N120" s="188"/>
      <c r="O120" s="80"/>
      <c r="P120" s="80"/>
      <c r="Q120" s="80"/>
      <c r="R120" s="80"/>
      <c r="S120" s="80"/>
      <c r="T120" s="81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131</v>
      </c>
      <c r="AU120" s="13" t="s">
        <v>76</v>
      </c>
    </row>
    <row r="121" s="2" customFormat="1" ht="16.5" customHeight="1">
      <c r="A121" s="34"/>
      <c r="B121" s="35"/>
      <c r="C121" s="190" t="s">
        <v>156</v>
      </c>
      <c r="D121" s="190" t="s">
        <v>205</v>
      </c>
      <c r="E121" s="191" t="s">
        <v>595</v>
      </c>
      <c r="F121" s="192" t="s">
        <v>596</v>
      </c>
      <c r="G121" s="193" t="s">
        <v>135</v>
      </c>
      <c r="H121" s="194">
        <v>2</v>
      </c>
      <c r="I121" s="195"/>
      <c r="J121" s="196">
        <f>ROUND(I121*H121,2)</f>
        <v>0</v>
      </c>
      <c r="K121" s="192" t="s">
        <v>127</v>
      </c>
      <c r="L121" s="197"/>
      <c r="M121" s="198" t="s">
        <v>19</v>
      </c>
      <c r="N121" s="199" t="s">
        <v>40</v>
      </c>
      <c r="O121" s="80"/>
      <c r="P121" s="180">
        <f>O121*H121</f>
        <v>0</v>
      </c>
      <c r="Q121" s="180">
        <v>0.25684000000000001</v>
      </c>
      <c r="R121" s="180">
        <f>Q121*H121</f>
        <v>0.51368000000000003</v>
      </c>
      <c r="S121" s="180">
        <v>0</v>
      </c>
      <c r="T121" s="181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2" t="s">
        <v>146</v>
      </c>
      <c r="AT121" s="182" t="s">
        <v>205</v>
      </c>
      <c r="AU121" s="182" t="s">
        <v>76</v>
      </c>
      <c r="AY121" s="13" t="s">
        <v>129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3" t="s">
        <v>76</v>
      </c>
      <c r="BK121" s="183">
        <f>ROUND(I121*H121,2)</f>
        <v>0</v>
      </c>
      <c r="BL121" s="13" t="s">
        <v>128</v>
      </c>
      <c r="BM121" s="182" t="s">
        <v>183</v>
      </c>
    </row>
    <row r="122" s="2" customFormat="1">
      <c r="A122" s="34"/>
      <c r="B122" s="35"/>
      <c r="C122" s="36"/>
      <c r="D122" s="184" t="s">
        <v>130</v>
      </c>
      <c r="E122" s="36"/>
      <c r="F122" s="185" t="s">
        <v>596</v>
      </c>
      <c r="G122" s="36"/>
      <c r="H122" s="36"/>
      <c r="I122" s="186"/>
      <c r="J122" s="36"/>
      <c r="K122" s="36"/>
      <c r="L122" s="40"/>
      <c r="M122" s="187"/>
      <c r="N122" s="188"/>
      <c r="O122" s="80"/>
      <c r="P122" s="80"/>
      <c r="Q122" s="80"/>
      <c r="R122" s="80"/>
      <c r="S122" s="80"/>
      <c r="T122" s="81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130</v>
      </c>
      <c r="AU122" s="13" t="s">
        <v>76</v>
      </c>
    </row>
    <row r="123" s="2" customFormat="1">
      <c r="A123" s="34"/>
      <c r="B123" s="35"/>
      <c r="C123" s="36"/>
      <c r="D123" s="184" t="s">
        <v>131</v>
      </c>
      <c r="E123" s="36"/>
      <c r="F123" s="189" t="s">
        <v>592</v>
      </c>
      <c r="G123" s="36"/>
      <c r="H123" s="36"/>
      <c r="I123" s="186"/>
      <c r="J123" s="36"/>
      <c r="K123" s="36"/>
      <c r="L123" s="40"/>
      <c r="M123" s="187"/>
      <c r="N123" s="188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131</v>
      </c>
      <c r="AU123" s="13" t="s">
        <v>76</v>
      </c>
    </row>
    <row r="124" s="2" customFormat="1" ht="16.5" customHeight="1">
      <c r="A124" s="34"/>
      <c r="B124" s="35"/>
      <c r="C124" s="190" t="s">
        <v>185</v>
      </c>
      <c r="D124" s="190" t="s">
        <v>205</v>
      </c>
      <c r="E124" s="191" t="s">
        <v>597</v>
      </c>
      <c r="F124" s="192" t="s">
        <v>598</v>
      </c>
      <c r="G124" s="193" t="s">
        <v>135</v>
      </c>
      <c r="H124" s="194">
        <v>5</v>
      </c>
      <c r="I124" s="195"/>
      <c r="J124" s="196">
        <f>ROUND(I124*H124,2)</f>
        <v>0</v>
      </c>
      <c r="K124" s="192" t="s">
        <v>127</v>
      </c>
      <c r="L124" s="197"/>
      <c r="M124" s="198" t="s">
        <v>19</v>
      </c>
      <c r="N124" s="199" t="s">
        <v>40</v>
      </c>
      <c r="O124" s="80"/>
      <c r="P124" s="180">
        <f>O124*H124</f>
        <v>0</v>
      </c>
      <c r="Q124" s="180">
        <v>0.22444</v>
      </c>
      <c r="R124" s="180">
        <f>Q124*H124</f>
        <v>1.1222000000000001</v>
      </c>
      <c r="S124" s="180">
        <v>0</v>
      </c>
      <c r="T124" s="18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2" t="s">
        <v>146</v>
      </c>
      <c r="AT124" s="182" t="s">
        <v>205</v>
      </c>
      <c r="AU124" s="182" t="s">
        <v>76</v>
      </c>
      <c r="AY124" s="13" t="s">
        <v>129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3" t="s">
        <v>76</v>
      </c>
      <c r="BK124" s="183">
        <f>ROUND(I124*H124,2)</f>
        <v>0</v>
      </c>
      <c r="BL124" s="13" t="s">
        <v>128</v>
      </c>
      <c r="BM124" s="182" t="s">
        <v>186</v>
      </c>
    </row>
    <row r="125" s="2" customFormat="1">
      <c r="A125" s="34"/>
      <c r="B125" s="35"/>
      <c r="C125" s="36"/>
      <c r="D125" s="184" t="s">
        <v>130</v>
      </c>
      <c r="E125" s="36"/>
      <c r="F125" s="185" t="s">
        <v>598</v>
      </c>
      <c r="G125" s="36"/>
      <c r="H125" s="36"/>
      <c r="I125" s="186"/>
      <c r="J125" s="36"/>
      <c r="K125" s="36"/>
      <c r="L125" s="40"/>
      <c r="M125" s="187"/>
      <c r="N125" s="188"/>
      <c r="O125" s="80"/>
      <c r="P125" s="80"/>
      <c r="Q125" s="80"/>
      <c r="R125" s="80"/>
      <c r="S125" s="80"/>
      <c r="T125" s="81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130</v>
      </c>
      <c r="AU125" s="13" t="s">
        <v>76</v>
      </c>
    </row>
    <row r="126" s="2" customFormat="1">
      <c r="A126" s="34"/>
      <c r="B126" s="35"/>
      <c r="C126" s="36"/>
      <c r="D126" s="184" t="s">
        <v>131</v>
      </c>
      <c r="E126" s="36"/>
      <c r="F126" s="189" t="s">
        <v>592</v>
      </c>
      <c r="G126" s="36"/>
      <c r="H126" s="36"/>
      <c r="I126" s="186"/>
      <c r="J126" s="36"/>
      <c r="K126" s="36"/>
      <c r="L126" s="40"/>
      <c r="M126" s="187"/>
      <c r="N126" s="188"/>
      <c r="O126" s="80"/>
      <c r="P126" s="80"/>
      <c r="Q126" s="80"/>
      <c r="R126" s="80"/>
      <c r="S126" s="80"/>
      <c r="T126" s="81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131</v>
      </c>
      <c r="AU126" s="13" t="s">
        <v>76</v>
      </c>
    </row>
    <row r="127" s="2" customFormat="1" ht="16.5" customHeight="1">
      <c r="A127" s="34"/>
      <c r="B127" s="35"/>
      <c r="C127" s="190" t="s">
        <v>161</v>
      </c>
      <c r="D127" s="190" t="s">
        <v>205</v>
      </c>
      <c r="E127" s="191" t="s">
        <v>599</v>
      </c>
      <c r="F127" s="192" t="s">
        <v>600</v>
      </c>
      <c r="G127" s="193" t="s">
        <v>135</v>
      </c>
      <c r="H127" s="194">
        <v>1095</v>
      </c>
      <c r="I127" s="195"/>
      <c r="J127" s="196">
        <f>ROUND(I127*H127,2)</f>
        <v>0</v>
      </c>
      <c r="K127" s="192" t="s">
        <v>127</v>
      </c>
      <c r="L127" s="197"/>
      <c r="M127" s="198" t="s">
        <v>19</v>
      </c>
      <c r="N127" s="199" t="s">
        <v>40</v>
      </c>
      <c r="O127" s="80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2" t="s">
        <v>146</v>
      </c>
      <c r="AT127" s="182" t="s">
        <v>205</v>
      </c>
      <c r="AU127" s="182" t="s">
        <v>76</v>
      </c>
      <c r="AY127" s="13" t="s">
        <v>129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3" t="s">
        <v>76</v>
      </c>
      <c r="BK127" s="183">
        <f>ROUND(I127*H127,2)</f>
        <v>0</v>
      </c>
      <c r="BL127" s="13" t="s">
        <v>128</v>
      </c>
      <c r="BM127" s="182" t="s">
        <v>190</v>
      </c>
    </row>
    <row r="128" s="2" customFormat="1">
      <c r="A128" s="34"/>
      <c r="B128" s="35"/>
      <c r="C128" s="36"/>
      <c r="D128" s="184" t="s">
        <v>130</v>
      </c>
      <c r="E128" s="36"/>
      <c r="F128" s="185" t="s">
        <v>600</v>
      </c>
      <c r="G128" s="36"/>
      <c r="H128" s="36"/>
      <c r="I128" s="186"/>
      <c r="J128" s="36"/>
      <c r="K128" s="36"/>
      <c r="L128" s="40"/>
      <c r="M128" s="187"/>
      <c r="N128" s="188"/>
      <c r="O128" s="80"/>
      <c r="P128" s="80"/>
      <c r="Q128" s="80"/>
      <c r="R128" s="80"/>
      <c r="S128" s="80"/>
      <c r="T128" s="81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130</v>
      </c>
      <c r="AU128" s="13" t="s">
        <v>76</v>
      </c>
    </row>
    <row r="129" s="2" customFormat="1">
      <c r="A129" s="34"/>
      <c r="B129" s="35"/>
      <c r="C129" s="36"/>
      <c r="D129" s="184" t="s">
        <v>131</v>
      </c>
      <c r="E129" s="36"/>
      <c r="F129" s="189" t="s">
        <v>601</v>
      </c>
      <c r="G129" s="36"/>
      <c r="H129" s="36"/>
      <c r="I129" s="186"/>
      <c r="J129" s="36"/>
      <c r="K129" s="36"/>
      <c r="L129" s="40"/>
      <c r="M129" s="187"/>
      <c r="N129" s="188"/>
      <c r="O129" s="80"/>
      <c r="P129" s="80"/>
      <c r="Q129" s="80"/>
      <c r="R129" s="80"/>
      <c r="S129" s="80"/>
      <c r="T129" s="81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131</v>
      </c>
      <c r="AU129" s="13" t="s">
        <v>76</v>
      </c>
    </row>
    <row r="130" s="2" customFormat="1" ht="16.5" customHeight="1">
      <c r="A130" s="34"/>
      <c r="B130" s="35"/>
      <c r="C130" s="190" t="s">
        <v>8</v>
      </c>
      <c r="D130" s="190" t="s">
        <v>205</v>
      </c>
      <c r="E130" s="191" t="s">
        <v>603</v>
      </c>
      <c r="F130" s="192" t="s">
        <v>604</v>
      </c>
      <c r="G130" s="193" t="s">
        <v>135</v>
      </c>
      <c r="H130" s="194">
        <v>4380</v>
      </c>
      <c r="I130" s="195"/>
      <c r="J130" s="196">
        <f>ROUND(I130*H130,2)</f>
        <v>0</v>
      </c>
      <c r="K130" s="192" t="s">
        <v>127</v>
      </c>
      <c r="L130" s="197"/>
      <c r="M130" s="198" t="s">
        <v>19</v>
      </c>
      <c r="N130" s="199" t="s">
        <v>40</v>
      </c>
      <c r="O130" s="80"/>
      <c r="P130" s="180">
        <f>O130*H130</f>
        <v>0</v>
      </c>
      <c r="Q130" s="180">
        <v>0.00123</v>
      </c>
      <c r="R130" s="180">
        <f>Q130*H130</f>
        <v>5.3873999999999995</v>
      </c>
      <c r="S130" s="180">
        <v>0</v>
      </c>
      <c r="T130" s="18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2" t="s">
        <v>146</v>
      </c>
      <c r="AT130" s="182" t="s">
        <v>205</v>
      </c>
      <c r="AU130" s="182" t="s">
        <v>76</v>
      </c>
      <c r="AY130" s="13" t="s">
        <v>129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3" t="s">
        <v>76</v>
      </c>
      <c r="BK130" s="183">
        <f>ROUND(I130*H130,2)</f>
        <v>0</v>
      </c>
      <c r="BL130" s="13" t="s">
        <v>128</v>
      </c>
      <c r="BM130" s="182" t="s">
        <v>194</v>
      </c>
    </row>
    <row r="131" s="2" customFormat="1">
      <c r="A131" s="34"/>
      <c r="B131" s="35"/>
      <c r="C131" s="36"/>
      <c r="D131" s="184" t="s">
        <v>130</v>
      </c>
      <c r="E131" s="36"/>
      <c r="F131" s="185" t="s">
        <v>604</v>
      </c>
      <c r="G131" s="36"/>
      <c r="H131" s="36"/>
      <c r="I131" s="186"/>
      <c r="J131" s="36"/>
      <c r="K131" s="36"/>
      <c r="L131" s="40"/>
      <c r="M131" s="187"/>
      <c r="N131" s="188"/>
      <c r="O131" s="80"/>
      <c r="P131" s="80"/>
      <c r="Q131" s="80"/>
      <c r="R131" s="80"/>
      <c r="S131" s="80"/>
      <c r="T131" s="81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130</v>
      </c>
      <c r="AU131" s="13" t="s">
        <v>76</v>
      </c>
    </row>
    <row r="132" s="2" customFormat="1" ht="16.5" customHeight="1">
      <c r="A132" s="34"/>
      <c r="B132" s="35"/>
      <c r="C132" s="190" t="s">
        <v>165</v>
      </c>
      <c r="D132" s="190" t="s">
        <v>205</v>
      </c>
      <c r="E132" s="191" t="s">
        <v>605</v>
      </c>
      <c r="F132" s="192" t="s">
        <v>606</v>
      </c>
      <c r="G132" s="193" t="s">
        <v>135</v>
      </c>
      <c r="H132" s="194">
        <v>2190</v>
      </c>
      <c r="I132" s="195"/>
      <c r="J132" s="196">
        <f>ROUND(I132*H132,2)</f>
        <v>0</v>
      </c>
      <c r="K132" s="192" t="s">
        <v>127</v>
      </c>
      <c r="L132" s="197"/>
      <c r="M132" s="198" t="s">
        <v>19</v>
      </c>
      <c r="N132" s="199" t="s">
        <v>40</v>
      </c>
      <c r="O132" s="80"/>
      <c r="P132" s="180">
        <f>O132*H132</f>
        <v>0</v>
      </c>
      <c r="Q132" s="180">
        <v>0.00021000000000000001</v>
      </c>
      <c r="R132" s="180">
        <f>Q132*H132</f>
        <v>0.45990000000000003</v>
      </c>
      <c r="S132" s="180">
        <v>0</v>
      </c>
      <c r="T132" s="18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2" t="s">
        <v>146</v>
      </c>
      <c r="AT132" s="182" t="s">
        <v>205</v>
      </c>
      <c r="AU132" s="182" t="s">
        <v>76</v>
      </c>
      <c r="AY132" s="13" t="s">
        <v>129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3" t="s">
        <v>76</v>
      </c>
      <c r="BK132" s="183">
        <f>ROUND(I132*H132,2)</f>
        <v>0</v>
      </c>
      <c r="BL132" s="13" t="s">
        <v>128</v>
      </c>
      <c r="BM132" s="182" t="s">
        <v>198</v>
      </c>
    </row>
    <row r="133" s="2" customFormat="1">
      <c r="A133" s="34"/>
      <c r="B133" s="35"/>
      <c r="C133" s="36"/>
      <c r="D133" s="184" t="s">
        <v>130</v>
      </c>
      <c r="E133" s="36"/>
      <c r="F133" s="185" t="s">
        <v>606</v>
      </c>
      <c r="G133" s="36"/>
      <c r="H133" s="36"/>
      <c r="I133" s="186"/>
      <c r="J133" s="36"/>
      <c r="K133" s="36"/>
      <c r="L133" s="40"/>
      <c r="M133" s="187"/>
      <c r="N133" s="188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130</v>
      </c>
      <c r="AU133" s="13" t="s">
        <v>76</v>
      </c>
    </row>
    <row r="134" s="11" customFormat="1" ht="25.92" customHeight="1">
      <c r="A134" s="11"/>
      <c r="B134" s="210"/>
      <c r="C134" s="211"/>
      <c r="D134" s="212" t="s">
        <v>68</v>
      </c>
      <c r="E134" s="213" t="s">
        <v>610</v>
      </c>
      <c r="F134" s="213" t="s">
        <v>82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SUM(P135:P158)</f>
        <v>0</v>
      </c>
      <c r="Q134" s="218"/>
      <c r="R134" s="219">
        <f>SUM(R135:R158)</f>
        <v>7.5826000000000002</v>
      </c>
      <c r="S134" s="218"/>
      <c r="T134" s="220">
        <f>SUM(T135:T158)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21" t="s">
        <v>76</v>
      </c>
      <c r="AT134" s="222" t="s">
        <v>68</v>
      </c>
      <c r="AU134" s="222" t="s">
        <v>69</v>
      </c>
      <c r="AY134" s="221" t="s">
        <v>129</v>
      </c>
      <c r="BK134" s="223">
        <f>SUM(BK135:BK158)</f>
        <v>0</v>
      </c>
    </row>
    <row r="135" s="2" customFormat="1" ht="16.5" customHeight="1">
      <c r="A135" s="34"/>
      <c r="B135" s="35"/>
      <c r="C135" s="190" t="s">
        <v>200</v>
      </c>
      <c r="D135" s="190" t="s">
        <v>205</v>
      </c>
      <c r="E135" s="191" t="s">
        <v>590</v>
      </c>
      <c r="F135" s="192" t="s">
        <v>591</v>
      </c>
      <c r="G135" s="193" t="s">
        <v>221</v>
      </c>
      <c r="H135" s="194">
        <v>1550</v>
      </c>
      <c r="I135" s="195"/>
      <c r="J135" s="196">
        <f>ROUND(I135*H135,2)</f>
        <v>0</v>
      </c>
      <c r="K135" s="192" t="s">
        <v>19</v>
      </c>
      <c r="L135" s="197"/>
      <c r="M135" s="198" t="s">
        <v>19</v>
      </c>
      <c r="N135" s="199" t="s">
        <v>40</v>
      </c>
      <c r="O135" s="80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2" t="s">
        <v>146</v>
      </c>
      <c r="AT135" s="182" t="s">
        <v>205</v>
      </c>
      <c r="AU135" s="182" t="s">
        <v>76</v>
      </c>
      <c r="AY135" s="13" t="s">
        <v>129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3" t="s">
        <v>76</v>
      </c>
      <c r="BK135" s="183">
        <f>ROUND(I135*H135,2)</f>
        <v>0</v>
      </c>
      <c r="BL135" s="13" t="s">
        <v>128</v>
      </c>
      <c r="BM135" s="182" t="s">
        <v>203</v>
      </c>
    </row>
    <row r="136" s="2" customFormat="1">
      <c r="A136" s="34"/>
      <c r="B136" s="35"/>
      <c r="C136" s="36"/>
      <c r="D136" s="184" t="s">
        <v>130</v>
      </c>
      <c r="E136" s="36"/>
      <c r="F136" s="185" t="s">
        <v>591</v>
      </c>
      <c r="G136" s="36"/>
      <c r="H136" s="36"/>
      <c r="I136" s="186"/>
      <c r="J136" s="36"/>
      <c r="K136" s="36"/>
      <c r="L136" s="40"/>
      <c r="M136" s="187"/>
      <c r="N136" s="188"/>
      <c r="O136" s="80"/>
      <c r="P136" s="80"/>
      <c r="Q136" s="80"/>
      <c r="R136" s="80"/>
      <c r="S136" s="80"/>
      <c r="T136" s="81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130</v>
      </c>
      <c r="AU136" s="13" t="s">
        <v>76</v>
      </c>
    </row>
    <row r="137" s="2" customFormat="1">
      <c r="A137" s="34"/>
      <c r="B137" s="35"/>
      <c r="C137" s="36"/>
      <c r="D137" s="184" t="s">
        <v>131</v>
      </c>
      <c r="E137" s="36"/>
      <c r="F137" s="189" t="s">
        <v>592</v>
      </c>
      <c r="G137" s="36"/>
      <c r="H137" s="36"/>
      <c r="I137" s="186"/>
      <c r="J137" s="36"/>
      <c r="K137" s="36"/>
      <c r="L137" s="40"/>
      <c r="M137" s="187"/>
      <c r="N137" s="188"/>
      <c r="O137" s="80"/>
      <c r="P137" s="80"/>
      <c r="Q137" s="80"/>
      <c r="R137" s="80"/>
      <c r="S137" s="80"/>
      <c r="T137" s="81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131</v>
      </c>
      <c r="AU137" s="13" t="s">
        <v>76</v>
      </c>
    </row>
    <row r="138" s="2" customFormat="1" ht="16.5" customHeight="1">
      <c r="A138" s="34"/>
      <c r="B138" s="35"/>
      <c r="C138" s="190" t="s">
        <v>170</v>
      </c>
      <c r="D138" s="190" t="s">
        <v>205</v>
      </c>
      <c r="E138" s="191" t="s">
        <v>593</v>
      </c>
      <c r="F138" s="192" t="s">
        <v>594</v>
      </c>
      <c r="G138" s="193" t="s">
        <v>221</v>
      </c>
      <c r="H138" s="194">
        <v>50</v>
      </c>
      <c r="I138" s="195"/>
      <c r="J138" s="196">
        <f>ROUND(I138*H138,2)</f>
        <v>0</v>
      </c>
      <c r="K138" s="192" t="s">
        <v>127</v>
      </c>
      <c r="L138" s="197"/>
      <c r="M138" s="198" t="s">
        <v>19</v>
      </c>
      <c r="N138" s="199" t="s">
        <v>40</v>
      </c>
      <c r="O138" s="80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2" t="s">
        <v>146</v>
      </c>
      <c r="AT138" s="182" t="s">
        <v>205</v>
      </c>
      <c r="AU138" s="182" t="s">
        <v>76</v>
      </c>
      <c r="AY138" s="13" t="s">
        <v>129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3" t="s">
        <v>76</v>
      </c>
      <c r="BK138" s="183">
        <f>ROUND(I138*H138,2)</f>
        <v>0</v>
      </c>
      <c r="BL138" s="13" t="s">
        <v>128</v>
      </c>
      <c r="BM138" s="182" t="s">
        <v>208</v>
      </c>
    </row>
    <row r="139" s="2" customFormat="1">
      <c r="A139" s="34"/>
      <c r="B139" s="35"/>
      <c r="C139" s="36"/>
      <c r="D139" s="184" t="s">
        <v>130</v>
      </c>
      <c r="E139" s="36"/>
      <c r="F139" s="185" t="s">
        <v>594</v>
      </c>
      <c r="G139" s="36"/>
      <c r="H139" s="36"/>
      <c r="I139" s="186"/>
      <c r="J139" s="36"/>
      <c r="K139" s="36"/>
      <c r="L139" s="40"/>
      <c r="M139" s="187"/>
      <c r="N139" s="188"/>
      <c r="O139" s="80"/>
      <c r="P139" s="80"/>
      <c r="Q139" s="80"/>
      <c r="R139" s="80"/>
      <c r="S139" s="80"/>
      <c r="T139" s="81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130</v>
      </c>
      <c r="AU139" s="13" t="s">
        <v>76</v>
      </c>
    </row>
    <row r="140" s="2" customFormat="1">
      <c r="A140" s="34"/>
      <c r="B140" s="35"/>
      <c r="C140" s="36"/>
      <c r="D140" s="184" t="s">
        <v>131</v>
      </c>
      <c r="E140" s="36"/>
      <c r="F140" s="189" t="s">
        <v>592</v>
      </c>
      <c r="G140" s="36"/>
      <c r="H140" s="36"/>
      <c r="I140" s="186"/>
      <c r="J140" s="36"/>
      <c r="K140" s="36"/>
      <c r="L140" s="40"/>
      <c r="M140" s="187"/>
      <c r="N140" s="188"/>
      <c r="O140" s="80"/>
      <c r="P140" s="80"/>
      <c r="Q140" s="80"/>
      <c r="R140" s="80"/>
      <c r="S140" s="80"/>
      <c r="T140" s="81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131</v>
      </c>
      <c r="AU140" s="13" t="s">
        <v>76</v>
      </c>
    </row>
    <row r="141" s="2" customFormat="1" ht="16.5" customHeight="1">
      <c r="A141" s="34"/>
      <c r="B141" s="35"/>
      <c r="C141" s="190" t="s">
        <v>210</v>
      </c>
      <c r="D141" s="190" t="s">
        <v>205</v>
      </c>
      <c r="E141" s="191" t="s">
        <v>595</v>
      </c>
      <c r="F141" s="192" t="s">
        <v>596</v>
      </c>
      <c r="G141" s="193" t="s">
        <v>135</v>
      </c>
      <c r="H141" s="194">
        <v>2</v>
      </c>
      <c r="I141" s="195"/>
      <c r="J141" s="196">
        <f>ROUND(I141*H141,2)</f>
        <v>0</v>
      </c>
      <c r="K141" s="192" t="s">
        <v>127</v>
      </c>
      <c r="L141" s="197"/>
      <c r="M141" s="198" t="s">
        <v>19</v>
      </c>
      <c r="N141" s="199" t="s">
        <v>40</v>
      </c>
      <c r="O141" s="80"/>
      <c r="P141" s="180">
        <f>O141*H141</f>
        <v>0</v>
      </c>
      <c r="Q141" s="180">
        <v>0.25684000000000001</v>
      </c>
      <c r="R141" s="180">
        <f>Q141*H141</f>
        <v>0.51368000000000003</v>
      </c>
      <c r="S141" s="180">
        <v>0</v>
      </c>
      <c r="T141" s="18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2" t="s">
        <v>146</v>
      </c>
      <c r="AT141" s="182" t="s">
        <v>205</v>
      </c>
      <c r="AU141" s="182" t="s">
        <v>76</v>
      </c>
      <c r="AY141" s="13" t="s">
        <v>129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3" t="s">
        <v>76</v>
      </c>
      <c r="BK141" s="183">
        <f>ROUND(I141*H141,2)</f>
        <v>0</v>
      </c>
      <c r="BL141" s="13" t="s">
        <v>128</v>
      </c>
      <c r="BM141" s="182" t="s">
        <v>213</v>
      </c>
    </row>
    <row r="142" s="2" customFormat="1">
      <c r="A142" s="34"/>
      <c r="B142" s="35"/>
      <c r="C142" s="36"/>
      <c r="D142" s="184" t="s">
        <v>130</v>
      </c>
      <c r="E142" s="36"/>
      <c r="F142" s="185" t="s">
        <v>596</v>
      </c>
      <c r="G142" s="36"/>
      <c r="H142" s="36"/>
      <c r="I142" s="186"/>
      <c r="J142" s="36"/>
      <c r="K142" s="36"/>
      <c r="L142" s="40"/>
      <c r="M142" s="187"/>
      <c r="N142" s="188"/>
      <c r="O142" s="80"/>
      <c r="P142" s="80"/>
      <c r="Q142" s="80"/>
      <c r="R142" s="80"/>
      <c r="S142" s="80"/>
      <c r="T142" s="81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130</v>
      </c>
      <c r="AU142" s="13" t="s">
        <v>76</v>
      </c>
    </row>
    <row r="143" s="2" customFormat="1">
      <c r="A143" s="34"/>
      <c r="B143" s="35"/>
      <c r="C143" s="36"/>
      <c r="D143" s="184" t="s">
        <v>131</v>
      </c>
      <c r="E143" s="36"/>
      <c r="F143" s="189" t="s">
        <v>592</v>
      </c>
      <c r="G143" s="36"/>
      <c r="H143" s="36"/>
      <c r="I143" s="186"/>
      <c r="J143" s="36"/>
      <c r="K143" s="36"/>
      <c r="L143" s="40"/>
      <c r="M143" s="187"/>
      <c r="N143" s="188"/>
      <c r="O143" s="80"/>
      <c r="P143" s="80"/>
      <c r="Q143" s="80"/>
      <c r="R143" s="80"/>
      <c r="S143" s="80"/>
      <c r="T143" s="81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131</v>
      </c>
      <c r="AU143" s="13" t="s">
        <v>76</v>
      </c>
    </row>
    <row r="144" s="2" customFormat="1" ht="16.5" customHeight="1">
      <c r="A144" s="34"/>
      <c r="B144" s="35"/>
      <c r="C144" s="190" t="s">
        <v>174</v>
      </c>
      <c r="D144" s="190" t="s">
        <v>205</v>
      </c>
      <c r="E144" s="191" t="s">
        <v>597</v>
      </c>
      <c r="F144" s="192" t="s">
        <v>598</v>
      </c>
      <c r="G144" s="193" t="s">
        <v>135</v>
      </c>
      <c r="H144" s="194">
        <v>5</v>
      </c>
      <c r="I144" s="195"/>
      <c r="J144" s="196">
        <f>ROUND(I144*H144,2)</f>
        <v>0</v>
      </c>
      <c r="K144" s="192" t="s">
        <v>127</v>
      </c>
      <c r="L144" s="197"/>
      <c r="M144" s="198" t="s">
        <v>19</v>
      </c>
      <c r="N144" s="199" t="s">
        <v>40</v>
      </c>
      <c r="O144" s="80"/>
      <c r="P144" s="180">
        <f>O144*H144</f>
        <v>0</v>
      </c>
      <c r="Q144" s="180">
        <v>0.22444</v>
      </c>
      <c r="R144" s="180">
        <f>Q144*H144</f>
        <v>1.1222000000000001</v>
      </c>
      <c r="S144" s="180">
        <v>0</v>
      </c>
      <c r="T144" s="18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2" t="s">
        <v>146</v>
      </c>
      <c r="AT144" s="182" t="s">
        <v>205</v>
      </c>
      <c r="AU144" s="182" t="s">
        <v>76</v>
      </c>
      <c r="AY144" s="13" t="s">
        <v>129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3" t="s">
        <v>76</v>
      </c>
      <c r="BK144" s="183">
        <f>ROUND(I144*H144,2)</f>
        <v>0</v>
      </c>
      <c r="BL144" s="13" t="s">
        <v>128</v>
      </c>
      <c r="BM144" s="182" t="s">
        <v>217</v>
      </c>
    </row>
    <row r="145" s="2" customFormat="1">
      <c r="A145" s="34"/>
      <c r="B145" s="35"/>
      <c r="C145" s="36"/>
      <c r="D145" s="184" t="s">
        <v>130</v>
      </c>
      <c r="E145" s="36"/>
      <c r="F145" s="185" t="s">
        <v>598</v>
      </c>
      <c r="G145" s="36"/>
      <c r="H145" s="36"/>
      <c r="I145" s="186"/>
      <c r="J145" s="36"/>
      <c r="K145" s="36"/>
      <c r="L145" s="40"/>
      <c r="M145" s="187"/>
      <c r="N145" s="188"/>
      <c r="O145" s="80"/>
      <c r="P145" s="80"/>
      <c r="Q145" s="80"/>
      <c r="R145" s="80"/>
      <c r="S145" s="80"/>
      <c r="T145" s="81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130</v>
      </c>
      <c r="AU145" s="13" t="s">
        <v>76</v>
      </c>
    </row>
    <row r="146" s="2" customFormat="1">
      <c r="A146" s="34"/>
      <c r="B146" s="35"/>
      <c r="C146" s="36"/>
      <c r="D146" s="184" t="s">
        <v>131</v>
      </c>
      <c r="E146" s="36"/>
      <c r="F146" s="189" t="s">
        <v>592</v>
      </c>
      <c r="G146" s="36"/>
      <c r="H146" s="36"/>
      <c r="I146" s="186"/>
      <c r="J146" s="36"/>
      <c r="K146" s="36"/>
      <c r="L146" s="40"/>
      <c r="M146" s="187"/>
      <c r="N146" s="188"/>
      <c r="O146" s="80"/>
      <c r="P146" s="80"/>
      <c r="Q146" s="80"/>
      <c r="R146" s="80"/>
      <c r="S146" s="80"/>
      <c r="T146" s="81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131</v>
      </c>
      <c r="AU146" s="13" t="s">
        <v>76</v>
      </c>
    </row>
    <row r="147" s="2" customFormat="1" ht="16.5" customHeight="1">
      <c r="A147" s="34"/>
      <c r="B147" s="35"/>
      <c r="C147" s="190" t="s">
        <v>7</v>
      </c>
      <c r="D147" s="190" t="s">
        <v>205</v>
      </c>
      <c r="E147" s="191" t="s">
        <v>599</v>
      </c>
      <c r="F147" s="192" t="s">
        <v>600</v>
      </c>
      <c r="G147" s="193" t="s">
        <v>135</v>
      </c>
      <c r="H147" s="194">
        <v>1080</v>
      </c>
      <c r="I147" s="195"/>
      <c r="J147" s="196">
        <f>ROUND(I147*H147,2)</f>
        <v>0</v>
      </c>
      <c r="K147" s="192" t="s">
        <v>127</v>
      </c>
      <c r="L147" s="197"/>
      <c r="M147" s="198" t="s">
        <v>19</v>
      </c>
      <c r="N147" s="199" t="s">
        <v>40</v>
      </c>
      <c r="O147" s="80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2" t="s">
        <v>146</v>
      </c>
      <c r="AT147" s="182" t="s">
        <v>205</v>
      </c>
      <c r="AU147" s="182" t="s">
        <v>76</v>
      </c>
      <c r="AY147" s="13" t="s">
        <v>129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3" t="s">
        <v>76</v>
      </c>
      <c r="BK147" s="183">
        <f>ROUND(I147*H147,2)</f>
        <v>0</v>
      </c>
      <c r="BL147" s="13" t="s">
        <v>128</v>
      </c>
      <c r="BM147" s="182" t="s">
        <v>222</v>
      </c>
    </row>
    <row r="148" s="2" customFormat="1">
      <c r="A148" s="34"/>
      <c r="B148" s="35"/>
      <c r="C148" s="36"/>
      <c r="D148" s="184" t="s">
        <v>130</v>
      </c>
      <c r="E148" s="36"/>
      <c r="F148" s="185" t="s">
        <v>600</v>
      </c>
      <c r="G148" s="36"/>
      <c r="H148" s="36"/>
      <c r="I148" s="186"/>
      <c r="J148" s="36"/>
      <c r="K148" s="36"/>
      <c r="L148" s="40"/>
      <c r="M148" s="187"/>
      <c r="N148" s="188"/>
      <c r="O148" s="80"/>
      <c r="P148" s="80"/>
      <c r="Q148" s="80"/>
      <c r="R148" s="80"/>
      <c r="S148" s="80"/>
      <c r="T148" s="81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130</v>
      </c>
      <c r="AU148" s="13" t="s">
        <v>76</v>
      </c>
    </row>
    <row r="149" s="2" customFormat="1">
      <c r="A149" s="34"/>
      <c r="B149" s="35"/>
      <c r="C149" s="36"/>
      <c r="D149" s="184" t="s">
        <v>131</v>
      </c>
      <c r="E149" s="36"/>
      <c r="F149" s="189" t="s">
        <v>601</v>
      </c>
      <c r="G149" s="36"/>
      <c r="H149" s="36"/>
      <c r="I149" s="186"/>
      <c r="J149" s="36"/>
      <c r="K149" s="36"/>
      <c r="L149" s="40"/>
      <c r="M149" s="187"/>
      <c r="N149" s="188"/>
      <c r="O149" s="80"/>
      <c r="P149" s="80"/>
      <c r="Q149" s="80"/>
      <c r="R149" s="80"/>
      <c r="S149" s="80"/>
      <c r="T149" s="81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131</v>
      </c>
      <c r="AU149" s="13" t="s">
        <v>76</v>
      </c>
    </row>
    <row r="150" s="2" customFormat="1" ht="16.5" customHeight="1">
      <c r="A150" s="34"/>
      <c r="B150" s="35"/>
      <c r="C150" s="190" t="s">
        <v>179</v>
      </c>
      <c r="D150" s="190" t="s">
        <v>205</v>
      </c>
      <c r="E150" s="191" t="s">
        <v>599</v>
      </c>
      <c r="F150" s="192" t="s">
        <v>600</v>
      </c>
      <c r="G150" s="193" t="s">
        <v>135</v>
      </c>
      <c r="H150" s="194">
        <v>34</v>
      </c>
      <c r="I150" s="195"/>
      <c r="J150" s="196">
        <f>ROUND(I150*H150,2)</f>
        <v>0</v>
      </c>
      <c r="K150" s="192" t="s">
        <v>127</v>
      </c>
      <c r="L150" s="197"/>
      <c r="M150" s="198" t="s">
        <v>19</v>
      </c>
      <c r="N150" s="199" t="s">
        <v>40</v>
      </c>
      <c r="O150" s="80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2" t="s">
        <v>146</v>
      </c>
      <c r="AT150" s="182" t="s">
        <v>205</v>
      </c>
      <c r="AU150" s="182" t="s">
        <v>76</v>
      </c>
      <c r="AY150" s="13" t="s">
        <v>129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3" t="s">
        <v>76</v>
      </c>
      <c r="BK150" s="183">
        <f>ROUND(I150*H150,2)</f>
        <v>0</v>
      </c>
      <c r="BL150" s="13" t="s">
        <v>128</v>
      </c>
      <c r="BM150" s="182" t="s">
        <v>227</v>
      </c>
    </row>
    <row r="151" s="2" customFormat="1">
      <c r="A151" s="34"/>
      <c r="B151" s="35"/>
      <c r="C151" s="36"/>
      <c r="D151" s="184" t="s">
        <v>130</v>
      </c>
      <c r="E151" s="36"/>
      <c r="F151" s="185" t="s">
        <v>600</v>
      </c>
      <c r="G151" s="36"/>
      <c r="H151" s="36"/>
      <c r="I151" s="186"/>
      <c r="J151" s="36"/>
      <c r="K151" s="36"/>
      <c r="L151" s="40"/>
      <c r="M151" s="187"/>
      <c r="N151" s="188"/>
      <c r="O151" s="80"/>
      <c r="P151" s="80"/>
      <c r="Q151" s="80"/>
      <c r="R151" s="80"/>
      <c r="S151" s="80"/>
      <c r="T151" s="8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130</v>
      </c>
      <c r="AU151" s="13" t="s">
        <v>76</v>
      </c>
    </row>
    <row r="152" s="2" customFormat="1">
      <c r="A152" s="34"/>
      <c r="B152" s="35"/>
      <c r="C152" s="36"/>
      <c r="D152" s="184" t="s">
        <v>131</v>
      </c>
      <c r="E152" s="36"/>
      <c r="F152" s="189" t="s">
        <v>602</v>
      </c>
      <c r="G152" s="36"/>
      <c r="H152" s="36"/>
      <c r="I152" s="186"/>
      <c r="J152" s="36"/>
      <c r="K152" s="36"/>
      <c r="L152" s="40"/>
      <c r="M152" s="187"/>
      <c r="N152" s="188"/>
      <c r="O152" s="80"/>
      <c r="P152" s="80"/>
      <c r="Q152" s="80"/>
      <c r="R152" s="80"/>
      <c r="S152" s="80"/>
      <c r="T152" s="81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131</v>
      </c>
      <c r="AU152" s="13" t="s">
        <v>76</v>
      </c>
    </row>
    <row r="153" s="2" customFormat="1" ht="16.5" customHeight="1">
      <c r="A153" s="34"/>
      <c r="B153" s="35"/>
      <c r="C153" s="190" t="s">
        <v>229</v>
      </c>
      <c r="D153" s="190" t="s">
        <v>205</v>
      </c>
      <c r="E153" s="191" t="s">
        <v>603</v>
      </c>
      <c r="F153" s="192" t="s">
        <v>604</v>
      </c>
      <c r="G153" s="193" t="s">
        <v>135</v>
      </c>
      <c r="H153" s="194">
        <v>4456</v>
      </c>
      <c r="I153" s="195"/>
      <c r="J153" s="196">
        <f>ROUND(I153*H153,2)</f>
        <v>0</v>
      </c>
      <c r="K153" s="192" t="s">
        <v>127</v>
      </c>
      <c r="L153" s="197"/>
      <c r="M153" s="198" t="s">
        <v>19</v>
      </c>
      <c r="N153" s="199" t="s">
        <v>40</v>
      </c>
      <c r="O153" s="80"/>
      <c r="P153" s="180">
        <f>O153*H153</f>
        <v>0</v>
      </c>
      <c r="Q153" s="180">
        <v>0.00123</v>
      </c>
      <c r="R153" s="180">
        <f>Q153*H153</f>
        <v>5.48088</v>
      </c>
      <c r="S153" s="180">
        <v>0</v>
      </c>
      <c r="T153" s="18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2" t="s">
        <v>146</v>
      </c>
      <c r="AT153" s="182" t="s">
        <v>205</v>
      </c>
      <c r="AU153" s="182" t="s">
        <v>76</v>
      </c>
      <c r="AY153" s="13" t="s">
        <v>129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3" t="s">
        <v>76</v>
      </c>
      <c r="BK153" s="183">
        <f>ROUND(I153*H153,2)</f>
        <v>0</v>
      </c>
      <c r="BL153" s="13" t="s">
        <v>128</v>
      </c>
      <c r="BM153" s="182" t="s">
        <v>232</v>
      </c>
    </row>
    <row r="154" s="2" customFormat="1">
      <c r="A154" s="34"/>
      <c r="B154" s="35"/>
      <c r="C154" s="36"/>
      <c r="D154" s="184" t="s">
        <v>130</v>
      </c>
      <c r="E154" s="36"/>
      <c r="F154" s="185" t="s">
        <v>604</v>
      </c>
      <c r="G154" s="36"/>
      <c r="H154" s="36"/>
      <c r="I154" s="186"/>
      <c r="J154" s="36"/>
      <c r="K154" s="36"/>
      <c r="L154" s="40"/>
      <c r="M154" s="187"/>
      <c r="N154" s="188"/>
      <c r="O154" s="80"/>
      <c r="P154" s="80"/>
      <c r="Q154" s="80"/>
      <c r="R154" s="80"/>
      <c r="S154" s="80"/>
      <c r="T154" s="81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130</v>
      </c>
      <c r="AU154" s="13" t="s">
        <v>76</v>
      </c>
    </row>
    <row r="155" s="2" customFormat="1" ht="16.5" customHeight="1">
      <c r="A155" s="34"/>
      <c r="B155" s="35"/>
      <c r="C155" s="190" t="s">
        <v>183</v>
      </c>
      <c r="D155" s="190" t="s">
        <v>205</v>
      </c>
      <c r="E155" s="191" t="s">
        <v>605</v>
      </c>
      <c r="F155" s="192" t="s">
        <v>606</v>
      </c>
      <c r="G155" s="193" t="s">
        <v>135</v>
      </c>
      <c r="H155" s="194">
        <v>2160</v>
      </c>
      <c r="I155" s="195"/>
      <c r="J155" s="196">
        <f>ROUND(I155*H155,2)</f>
        <v>0</v>
      </c>
      <c r="K155" s="192" t="s">
        <v>127</v>
      </c>
      <c r="L155" s="197"/>
      <c r="M155" s="198" t="s">
        <v>19</v>
      </c>
      <c r="N155" s="199" t="s">
        <v>40</v>
      </c>
      <c r="O155" s="80"/>
      <c r="P155" s="180">
        <f>O155*H155</f>
        <v>0</v>
      </c>
      <c r="Q155" s="180">
        <v>0.00021000000000000001</v>
      </c>
      <c r="R155" s="180">
        <f>Q155*H155</f>
        <v>0.4536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146</v>
      </c>
      <c r="AT155" s="182" t="s">
        <v>205</v>
      </c>
      <c r="AU155" s="182" t="s">
        <v>76</v>
      </c>
      <c r="AY155" s="13" t="s">
        <v>129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3" t="s">
        <v>76</v>
      </c>
      <c r="BK155" s="183">
        <f>ROUND(I155*H155,2)</f>
        <v>0</v>
      </c>
      <c r="BL155" s="13" t="s">
        <v>128</v>
      </c>
      <c r="BM155" s="182" t="s">
        <v>236</v>
      </c>
    </row>
    <row r="156" s="2" customFormat="1">
      <c r="A156" s="34"/>
      <c r="B156" s="35"/>
      <c r="C156" s="36"/>
      <c r="D156" s="184" t="s">
        <v>130</v>
      </c>
      <c r="E156" s="36"/>
      <c r="F156" s="185" t="s">
        <v>606</v>
      </c>
      <c r="G156" s="36"/>
      <c r="H156" s="36"/>
      <c r="I156" s="186"/>
      <c r="J156" s="36"/>
      <c r="K156" s="36"/>
      <c r="L156" s="40"/>
      <c r="M156" s="187"/>
      <c r="N156" s="188"/>
      <c r="O156" s="80"/>
      <c r="P156" s="80"/>
      <c r="Q156" s="80"/>
      <c r="R156" s="80"/>
      <c r="S156" s="80"/>
      <c r="T156" s="81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130</v>
      </c>
      <c r="AU156" s="13" t="s">
        <v>76</v>
      </c>
    </row>
    <row r="157" s="2" customFormat="1" ht="16.5" customHeight="1">
      <c r="A157" s="34"/>
      <c r="B157" s="35"/>
      <c r="C157" s="190" t="s">
        <v>238</v>
      </c>
      <c r="D157" s="190" t="s">
        <v>205</v>
      </c>
      <c r="E157" s="191" t="s">
        <v>607</v>
      </c>
      <c r="F157" s="192" t="s">
        <v>608</v>
      </c>
      <c r="G157" s="193" t="s">
        <v>135</v>
      </c>
      <c r="H157" s="194">
        <v>68</v>
      </c>
      <c r="I157" s="195"/>
      <c r="J157" s="196">
        <f>ROUND(I157*H157,2)</f>
        <v>0</v>
      </c>
      <c r="K157" s="192" t="s">
        <v>127</v>
      </c>
      <c r="L157" s="197"/>
      <c r="M157" s="198" t="s">
        <v>19</v>
      </c>
      <c r="N157" s="199" t="s">
        <v>40</v>
      </c>
      <c r="O157" s="80"/>
      <c r="P157" s="180">
        <f>O157*H157</f>
        <v>0</v>
      </c>
      <c r="Q157" s="180">
        <v>0.00018000000000000001</v>
      </c>
      <c r="R157" s="180">
        <f>Q157*H157</f>
        <v>0.012240000000000001</v>
      </c>
      <c r="S157" s="180">
        <v>0</v>
      </c>
      <c r="T157" s="18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2" t="s">
        <v>146</v>
      </c>
      <c r="AT157" s="182" t="s">
        <v>205</v>
      </c>
      <c r="AU157" s="182" t="s">
        <v>76</v>
      </c>
      <c r="AY157" s="13" t="s">
        <v>129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3" t="s">
        <v>76</v>
      </c>
      <c r="BK157" s="183">
        <f>ROUND(I157*H157,2)</f>
        <v>0</v>
      </c>
      <c r="BL157" s="13" t="s">
        <v>128</v>
      </c>
      <c r="BM157" s="182" t="s">
        <v>241</v>
      </c>
    </row>
    <row r="158" s="2" customFormat="1">
      <c r="A158" s="34"/>
      <c r="B158" s="35"/>
      <c r="C158" s="36"/>
      <c r="D158" s="184" t="s">
        <v>130</v>
      </c>
      <c r="E158" s="36"/>
      <c r="F158" s="185" t="s">
        <v>608</v>
      </c>
      <c r="G158" s="36"/>
      <c r="H158" s="36"/>
      <c r="I158" s="186"/>
      <c r="J158" s="36"/>
      <c r="K158" s="36"/>
      <c r="L158" s="40"/>
      <c r="M158" s="187"/>
      <c r="N158" s="188"/>
      <c r="O158" s="80"/>
      <c r="P158" s="80"/>
      <c r="Q158" s="80"/>
      <c r="R158" s="80"/>
      <c r="S158" s="80"/>
      <c r="T158" s="81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130</v>
      </c>
      <c r="AU158" s="13" t="s">
        <v>76</v>
      </c>
    </row>
    <row r="159" s="11" customFormat="1" ht="25.92" customHeight="1">
      <c r="A159" s="11"/>
      <c r="B159" s="210"/>
      <c r="C159" s="211"/>
      <c r="D159" s="212" t="s">
        <v>68</v>
      </c>
      <c r="E159" s="213" t="s">
        <v>611</v>
      </c>
      <c r="F159" s="213" t="s">
        <v>85</v>
      </c>
      <c r="G159" s="211"/>
      <c r="H159" s="211"/>
      <c r="I159" s="214"/>
      <c r="J159" s="215">
        <f>BK159</f>
        <v>0</v>
      </c>
      <c r="K159" s="211"/>
      <c r="L159" s="216"/>
      <c r="M159" s="217"/>
      <c r="N159" s="218"/>
      <c r="O159" s="218"/>
      <c r="P159" s="219">
        <f>SUM(P160:P183)</f>
        <v>0</v>
      </c>
      <c r="Q159" s="218"/>
      <c r="R159" s="219">
        <f>SUM(R160:R183)</f>
        <v>7.8998200000000001</v>
      </c>
      <c r="S159" s="218"/>
      <c r="T159" s="220">
        <f>SUM(T160:T183)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21" t="s">
        <v>76</v>
      </c>
      <c r="AT159" s="222" t="s">
        <v>68</v>
      </c>
      <c r="AU159" s="222" t="s">
        <v>69</v>
      </c>
      <c r="AY159" s="221" t="s">
        <v>129</v>
      </c>
      <c r="BK159" s="223">
        <f>SUM(BK160:BK183)</f>
        <v>0</v>
      </c>
    </row>
    <row r="160" s="2" customFormat="1" ht="16.5" customHeight="1">
      <c r="A160" s="34"/>
      <c r="B160" s="35"/>
      <c r="C160" s="190" t="s">
        <v>186</v>
      </c>
      <c r="D160" s="190" t="s">
        <v>205</v>
      </c>
      <c r="E160" s="191" t="s">
        <v>590</v>
      </c>
      <c r="F160" s="192" t="s">
        <v>591</v>
      </c>
      <c r="G160" s="193" t="s">
        <v>221</v>
      </c>
      <c r="H160" s="194">
        <v>1550</v>
      </c>
      <c r="I160" s="195"/>
      <c r="J160" s="196">
        <f>ROUND(I160*H160,2)</f>
        <v>0</v>
      </c>
      <c r="K160" s="192" t="s">
        <v>19</v>
      </c>
      <c r="L160" s="197"/>
      <c r="M160" s="198" t="s">
        <v>19</v>
      </c>
      <c r="N160" s="199" t="s">
        <v>40</v>
      </c>
      <c r="O160" s="80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2" t="s">
        <v>146</v>
      </c>
      <c r="AT160" s="182" t="s">
        <v>205</v>
      </c>
      <c r="AU160" s="182" t="s">
        <v>76</v>
      </c>
      <c r="AY160" s="13" t="s">
        <v>129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3" t="s">
        <v>76</v>
      </c>
      <c r="BK160" s="183">
        <f>ROUND(I160*H160,2)</f>
        <v>0</v>
      </c>
      <c r="BL160" s="13" t="s">
        <v>128</v>
      </c>
      <c r="BM160" s="182" t="s">
        <v>245</v>
      </c>
    </row>
    <row r="161" s="2" customFormat="1">
      <c r="A161" s="34"/>
      <c r="B161" s="35"/>
      <c r="C161" s="36"/>
      <c r="D161" s="184" t="s">
        <v>130</v>
      </c>
      <c r="E161" s="36"/>
      <c r="F161" s="185" t="s">
        <v>591</v>
      </c>
      <c r="G161" s="36"/>
      <c r="H161" s="36"/>
      <c r="I161" s="186"/>
      <c r="J161" s="36"/>
      <c r="K161" s="36"/>
      <c r="L161" s="40"/>
      <c r="M161" s="187"/>
      <c r="N161" s="188"/>
      <c r="O161" s="80"/>
      <c r="P161" s="80"/>
      <c r="Q161" s="80"/>
      <c r="R161" s="80"/>
      <c r="S161" s="80"/>
      <c r="T161" s="81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130</v>
      </c>
      <c r="AU161" s="13" t="s">
        <v>76</v>
      </c>
    </row>
    <row r="162" s="2" customFormat="1">
      <c r="A162" s="34"/>
      <c r="B162" s="35"/>
      <c r="C162" s="36"/>
      <c r="D162" s="184" t="s">
        <v>131</v>
      </c>
      <c r="E162" s="36"/>
      <c r="F162" s="189" t="s">
        <v>592</v>
      </c>
      <c r="G162" s="36"/>
      <c r="H162" s="36"/>
      <c r="I162" s="186"/>
      <c r="J162" s="36"/>
      <c r="K162" s="36"/>
      <c r="L162" s="40"/>
      <c r="M162" s="187"/>
      <c r="N162" s="188"/>
      <c r="O162" s="80"/>
      <c r="P162" s="80"/>
      <c r="Q162" s="80"/>
      <c r="R162" s="80"/>
      <c r="S162" s="80"/>
      <c r="T162" s="8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131</v>
      </c>
      <c r="AU162" s="13" t="s">
        <v>76</v>
      </c>
    </row>
    <row r="163" s="2" customFormat="1" ht="16.5" customHeight="1">
      <c r="A163" s="34"/>
      <c r="B163" s="35"/>
      <c r="C163" s="190" t="s">
        <v>247</v>
      </c>
      <c r="D163" s="190" t="s">
        <v>205</v>
      </c>
      <c r="E163" s="191" t="s">
        <v>593</v>
      </c>
      <c r="F163" s="192" t="s">
        <v>594</v>
      </c>
      <c r="G163" s="193" t="s">
        <v>221</v>
      </c>
      <c r="H163" s="194">
        <v>50</v>
      </c>
      <c r="I163" s="195"/>
      <c r="J163" s="196">
        <f>ROUND(I163*H163,2)</f>
        <v>0</v>
      </c>
      <c r="K163" s="192" t="s">
        <v>127</v>
      </c>
      <c r="L163" s="197"/>
      <c r="M163" s="198" t="s">
        <v>19</v>
      </c>
      <c r="N163" s="199" t="s">
        <v>40</v>
      </c>
      <c r="O163" s="80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2" t="s">
        <v>146</v>
      </c>
      <c r="AT163" s="182" t="s">
        <v>205</v>
      </c>
      <c r="AU163" s="182" t="s">
        <v>76</v>
      </c>
      <c r="AY163" s="13" t="s">
        <v>129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3" t="s">
        <v>76</v>
      </c>
      <c r="BK163" s="183">
        <f>ROUND(I163*H163,2)</f>
        <v>0</v>
      </c>
      <c r="BL163" s="13" t="s">
        <v>128</v>
      </c>
      <c r="BM163" s="182" t="s">
        <v>250</v>
      </c>
    </row>
    <row r="164" s="2" customFormat="1">
      <c r="A164" s="34"/>
      <c r="B164" s="35"/>
      <c r="C164" s="36"/>
      <c r="D164" s="184" t="s">
        <v>130</v>
      </c>
      <c r="E164" s="36"/>
      <c r="F164" s="185" t="s">
        <v>594</v>
      </c>
      <c r="G164" s="36"/>
      <c r="H164" s="36"/>
      <c r="I164" s="186"/>
      <c r="J164" s="36"/>
      <c r="K164" s="36"/>
      <c r="L164" s="40"/>
      <c r="M164" s="187"/>
      <c r="N164" s="188"/>
      <c r="O164" s="80"/>
      <c r="P164" s="80"/>
      <c r="Q164" s="80"/>
      <c r="R164" s="80"/>
      <c r="S164" s="80"/>
      <c r="T164" s="81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130</v>
      </c>
      <c r="AU164" s="13" t="s">
        <v>76</v>
      </c>
    </row>
    <row r="165" s="2" customFormat="1">
      <c r="A165" s="34"/>
      <c r="B165" s="35"/>
      <c r="C165" s="36"/>
      <c r="D165" s="184" t="s">
        <v>131</v>
      </c>
      <c r="E165" s="36"/>
      <c r="F165" s="189" t="s">
        <v>592</v>
      </c>
      <c r="G165" s="36"/>
      <c r="H165" s="36"/>
      <c r="I165" s="186"/>
      <c r="J165" s="36"/>
      <c r="K165" s="36"/>
      <c r="L165" s="40"/>
      <c r="M165" s="187"/>
      <c r="N165" s="188"/>
      <c r="O165" s="80"/>
      <c r="P165" s="80"/>
      <c r="Q165" s="80"/>
      <c r="R165" s="80"/>
      <c r="S165" s="80"/>
      <c r="T165" s="8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131</v>
      </c>
      <c r="AU165" s="13" t="s">
        <v>76</v>
      </c>
    </row>
    <row r="166" s="2" customFormat="1" ht="16.5" customHeight="1">
      <c r="A166" s="34"/>
      <c r="B166" s="35"/>
      <c r="C166" s="190" t="s">
        <v>190</v>
      </c>
      <c r="D166" s="190" t="s">
        <v>205</v>
      </c>
      <c r="E166" s="191" t="s">
        <v>595</v>
      </c>
      <c r="F166" s="192" t="s">
        <v>596</v>
      </c>
      <c r="G166" s="193" t="s">
        <v>135</v>
      </c>
      <c r="H166" s="194">
        <v>2</v>
      </c>
      <c r="I166" s="195"/>
      <c r="J166" s="196">
        <f>ROUND(I166*H166,2)</f>
        <v>0</v>
      </c>
      <c r="K166" s="192" t="s">
        <v>127</v>
      </c>
      <c r="L166" s="197"/>
      <c r="M166" s="198" t="s">
        <v>19</v>
      </c>
      <c r="N166" s="199" t="s">
        <v>40</v>
      </c>
      <c r="O166" s="80"/>
      <c r="P166" s="180">
        <f>O166*H166</f>
        <v>0</v>
      </c>
      <c r="Q166" s="180">
        <v>0.25684000000000001</v>
      </c>
      <c r="R166" s="180">
        <f>Q166*H166</f>
        <v>0.51368000000000003</v>
      </c>
      <c r="S166" s="180">
        <v>0</v>
      </c>
      <c r="T166" s="18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2" t="s">
        <v>146</v>
      </c>
      <c r="AT166" s="182" t="s">
        <v>205</v>
      </c>
      <c r="AU166" s="182" t="s">
        <v>76</v>
      </c>
      <c r="AY166" s="13" t="s">
        <v>129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3" t="s">
        <v>76</v>
      </c>
      <c r="BK166" s="183">
        <f>ROUND(I166*H166,2)</f>
        <v>0</v>
      </c>
      <c r="BL166" s="13" t="s">
        <v>128</v>
      </c>
      <c r="BM166" s="182" t="s">
        <v>253</v>
      </c>
    </row>
    <row r="167" s="2" customFormat="1">
      <c r="A167" s="34"/>
      <c r="B167" s="35"/>
      <c r="C167" s="36"/>
      <c r="D167" s="184" t="s">
        <v>130</v>
      </c>
      <c r="E167" s="36"/>
      <c r="F167" s="185" t="s">
        <v>596</v>
      </c>
      <c r="G167" s="36"/>
      <c r="H167" s="36"/>
      <c r="I167" s="186"/>
      <c r="J167" s="36"/>
      <c r="K167" s="36"/>
      <c r="L167" s="40"/>
      <c r="M167" s="187"/>
      <c r="N167" s="188"/>
      <c r="O167" s="80"/>
      <c r="P167" s="80"/>
      <c r="Q167" s="80"/>
      <c r="R167" s="80"/>
      <c r="S167" s="80"/>
      <c r="T167" s="81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130</v>
      </c>
      <c r="AU167" s="13" t="s">
        <v>76</v>
      </c>
    </row>
    <row r="168" s="2" customFormat="1">
      <c r="A168" s="34"/>
      <c r="B168" s="35"/>
      <c r="C168" s="36"/>
      <c r="D168" s="184" t="s">
        <v>131</v>
      </c>
      <c r="E168" s="36"/>
      <c r="F168" s="189" t="s">
        <v>592</v>
      </c>
      <c r="G168" s="36"/>
      <c r="H168" s="36"/>
      <c r="I168" s="186"/>
      <c r="J168" s="36"/>
      <c r="K168" s="36"/>
      <c r="L168" s="40"/>
      <c r="M168" s="187"/>
      <c r="N168" s="188"/>
      <c r="O168" s="80"/>
      <c r="P168" s="80"/>
      <c r="Q168" s="80"/>
      <c r="R168" s="80"/>
      <c r="S168" s="80"/>
      <c r="T168" s="81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131</v>
      </c>
      <c r="AU168" s="13" t="s">
        <v>76</v>
      </c>
    </row>
    <row r="169" s="2" customFormat="1" ht="16.5" customHeight="1">
      <c r="A169" s="34"/>
      <c r="B169" s="35"/>
      <c r="C169" s="190" t="s">
        <v>254</v>
      </c>
      <c r="D169" s="190" t="s">
        <v>205</v>
      </c>
      <c r="E169" s="191" t="s">
        <v>597</v>
      </c>
      <c r="F169" s="192" t="s">
        <v>598</v>
      </c>
      <c r="G169" s="193" t="s">
        <v>135</v>
      </c>
      <c r="H169" s="194">
        <v>5</v>
      </c>
      <c r="I169" s="195"/>
      <c r="J169" s="196">
        <f>ROUND(I169*H169,2)</f>
        <v>0</v>
      </c>
      <c r="K169" s="192" t="s">
        <v>127</v>
      </c>
      <c r="L169" s="197"/>
      <c r="M169" s="198" t="s">
        <v>19</v>
      </c>
      <c r="N169" s="199" t="s">
        <v>40</v>
      </c>
      <c r="O169" s="80"/>
      <c r="P169" s="180">
        <f>O169*H169</f>
        <v>0</v>
      </c>
      <c r="Q169" s="180">
        <v>0.22444</v>
      </c>
      <c r="R169" s="180">
        <f>Q169*H169</f>
        <v>1.1222000000000001</v>
      </c>
      <c r="S169" s="180">
        <v>0</v>
      </c>
      <c r="T169" s="18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2" t="s">
        <v>146</v>
      </c>
      <c r="AT169" s="182" t="s">
        <v>205</v>
      </c>
      <c r="AU169" s="182" t="s">
        <v>76</v>
      </c>
      <c r="AY169" s="13" t="s">
        <v>129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3" t="s">
        <v>76</v>
      </c>
      <c r="BK169" s="183">
        <f>ROUND(I169*H169,2)</f>
        <v>0</v>
      </c>
      <c r="BL169" s="13" t="s">
        <v>128</v>
      </c>
      <c r="BM169" s="182" t="s">
        <v>257</v>
      </c>
    </row>
    <row r="170" s="2" customFormat="1">
      <c r="A170" s="34"/>
      <c r="B170" s="35"/>
      <c r="C170" s="36"/>
      <c r="D170" s="184" t="s">
        <v>130</v>
      </c>
      <c r="E170" s="36"/>
      <c r="F170" s="185" t="s">
        <v>598</v>
      </c>
      <c r="G170" s="36"/>
      <c r="H170" s="36"/>
      <c r="I170" s="186"/>
      <c r="J170" s="36"/>
      <c r="K170" s="36"/>
      <c r="L170" s="40"/>
      <c r="M170" s="187"/>
      <c r="N170" s="188"/>
      <c r="O170" s="80"/>
      <c r="P170" s="80"/>
      <c r="Q170" s="80"/>
      <c r="R170" s="80"/>
      <c r="S170" s="80"/>
      <c r="T170" s="81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130</v>
      </c>
      <c r="AU170" s="13" t="s">
        <v>76</v>
      </c>
    </row>
    <row r="171" s="2" customFormat="1">
      <c r="A171" s="34"/>
      <c r="B171" s="35"/>
      <c r="C171" s="36"/>
      <c r="D171" s="184" t="s">
        <v>131</v>
      </c>
      <c r="E171" s="36"/>
      <c r="F171" s="189" t="s">
        <v>592</v>
      </c>
      <c r="G171" s="36"/>
      <c r="H171" s="36"/>
      <c r="I171" s="186"/>
      <c r="J171" s="36"/>
      <c r="K171" s="36"/>
      <c r="L171" s="40"/>
      <c r="M171" s="187"/>
      <c r="N171" s="188"/>
      <c r="O171" s="80"/>
      <c r="P171" s="80"/>
      <c r="Q171" s="80"/>
      <c r="R171" s="80"/>
      <c r="S171" s="80"/>
      <c r="T171" s="81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131</v>
      </c>
      <c r="AU171" s="13" t="s">
        <v>76</v>
      </c>
    </row>
    <row r="172" s="2" customFormat="1" ht="16.5" customHeight="1">
      <c r="A172" s="34"/>
      <c r="B172" s="35"/>
      <c r="C172" s="190" t="s">
        <v>194</v>
      </c>
      <c r="D172" s="190" t="s">
        <v>205</v>
      </c>
      <c r="E172" s="191" t="s">
        <v>599</v>
      </c>
      <c r="F172" s="192" t="s">
        <v>600</v>
      </c>
      <c r="G172" s="193" t="s">
        <v>135</v>
      </c>
      <c r="H172" s="194">
        <v>1087</v>
      </c>
      <c r="I172" s="195"/>
      <c r="J172" s="196">
        <f>ROUND(I172*H172,2)</f>
        <v>0</v>
      </c>
      <c r="K172" s="192" t="s">
        <v>127</v>
      </c>
      <c r="L172" s="197"/>
      <c r="M172" s="198" t="s">
        <v>19</v>
      </c>
      <c r="N172" s="199" t="s">
        <v>40</v>
      </c>
      <c r="O172" s="80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2" t="s">
        <v>146</v>
      </c>
      <c r="AT172" s="182" t="s">
        <v>205</v>
      </c>
      <c r="AU172" s="182" t="s">
        <v>76</v>
      </c>
      <c r="AY172" s="13" t="s">
        <v>129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3" t="s">
        <v>76</v>
      </c>
      <c r="BK172" s="183">
        <f>ROUND(I172*H172,2)</f>
        <v>0</v>
      </c>
      <c r="BL172" s="13" t="s">
        <v>128</v>
      </c>
      <c r="BM172" s="182" t="s">
        <v>259</v>
      </c>
    </row>
    <row r="173" s="2" customFormat="1">
      <c r="A173" s="34"/>
      <c r="B173" s="35"/>
      <c r="C173" s="36"/>
      <c r="D173" s="184" t="s">
        <v>130</v>
      </c>
      <c r="E173" s="36"/>
      <c r="F173" s="185" t="s">
        <v>600</v>
      </c>
      <c r="G173" s="36"/>
      <c r="H173" s="36"/>
      <c r="I173" s="186"/>
      <c r="J173" s="36"/>
      <c r="K173" s="36"/>
      <c r="L173" s="40"/>
      <c r="M173" s="187"/>
      <c r="N173" s="188"/>
      <c r="O173" s="80"/>
      <c r="P173" s="80"/>
      <c r="Q173" s="80"/>
      <c r="R173" s="80"/>
      <c r="S173" s="80"/>
      <c r="T173" s="81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130</v>
      </c>
      <c r="AU173" s="13" t="s">
        <v>76</v>
      </c>
    </row>
    <row r="174" s="2" customFormat="1">
      <c r="A174" s="34"/>
      <c r="B174" s="35"/>
      <c r="C174" s="36"/>
      <c r="D174" s="184" t="s">
        <v>131</v>
      </c>
      <c r="E174" s="36"/>
      <c r="F174" s="189" t="s">
        <v>601</v>
      </c>
      <c r="G174" s="36"/>
      <c r="H174" s="36"/>
      <c r="I174" s="186"/>
      <c r="J174" s="36"/>
      <c r="K174" s="36"/>
      <c r="L174" s="40"/>
      <c r="M174" s="187"/>
      <c r="N174" s="188"/>
      <c r="O174" s="80"/>
      <c r="P174" s="80"/>
      <c r="Q174" s="80"/>
      <c r="R174" s="80"/>
      <c r="S174" s="80"/>
      <c r="T174" s="8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131</v>
      </c>
      <c r="AU174" s="13" t="s">
        <v>76</v>
      </c>
    </row>
    <row r="175" s="2" customFormat="1" ht="16.5" customHeight="1">
      <c r="A175" s="34"/>
      <c r="B175" s="35"/>
      <c r="C175" s="190" t="s">
        <v>261</v>
      </c>
      <c r="D175" s="190" t="s">
        <v>205</v>
      </c>
      <c r="E175" s="191" t="s">
        <v>599</v>
      </c>
      <c r="F175" s="192" t="s">
        <v>600</v>
      </c>
      <c r="G175" s="193" t="s">
        <v>135</v>
      </c>
      <c r="H175" s="194">
        <v>87</v>
      </c>
      <c r="I175" s="195"/>
      <c r="J175" s="196">
        <f>ROUND(I175*H175,2)</f>
        <v>0</v>
      </c>
      <c r="K175" s="192" t="s">
        <v>127</v>
      </c>
      <c r="L175" s="197"/>
      <c r="M175" s="198" t="s">
        <v>19</v>
      </c>
      <c r="N175" s="199" t="s">
        <v>40</v>
      </c>
      <c r="O175" s="80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2" t="s">
        <v>146</v>
      </c>
      <c r="AT175" s="182" t="s">
        <v>205</v>
      </c>
      <c r="AU175" s="182" t="s">
        <v>76</v>
      </c>
      <c r="AY175" s="13" t="s">
        <v>129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3" t="s">
        <v>76</v>
      </c>
      <c r="BK175" s="183">
        <f>ROUND(I175*H175,2)</f>
        <v>0</v>
      </c>
      <c r="BL175" s="13" t="s">
        <v>128</v>
      </c>
      <c r="BM175" s="182" t="s">
        <v>264</v>
      </c>
    </row>
    <row r="176" s="2" customFormat="1">
      <c r="A176" s="34"/>
      <c r="B176" s="35"/>
      <c r="C176" s="36"/>
      <c r="D176" s="184" t="s">
        <v>130</v>
      </c>
      <c r="E176" s="36"/>
      <c r="F176" s="185" t="s">
        <v>600</v>
      </c>
      <c r="G176" s="36"/>
      <c r="H176" s="36"/>
      <c r="I176" s="186"/>
      <c r="J176" s="36"/>
      <c r="K176" s="36"/>
      <c r="L176" s="40"/>
      <c r="M176" s="187"/>
      <c r="N176" s="188"/>
      <c r="O176" s="80"/>
      <c r="P176" s="80"/>
      <c r="Q176" s="80"/>
      <c r="R176" s="80"/>
      <c r="S176" s="80"/>
      <c r="T176" s="81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130</v>
      </c>
      <c r="AU176" s="13" t="s">
        <v>76</v>
      </c>
    </row>
    <row r="177" s="2" customFormat="1">
      <c r="A177" s="34"/>
      <c r="B177" s="35"/>
      <c r="C177" s="36"/>
      <c r="D177" s="184" t="s">
        <v>131</v>
      </c>
      <c r="E177" s="36"/>
      <c r="F177" s="189" t="s">
        <v>602</v>
      </c>
      <c r="G177" s="36"/>
      <c r="H177" s="36"/>
      <c r="I177" s="186"/>
      <c r="J177" s="36"/>
      <c r="K177" s="36"/>
      <c r="L177" s="40"/>
      <c r="M177" s="187"/>
      <c r="N177" s="188"/>
      <c r="O177" s="80"/>
      <c r="P177" s="80"/>
      <c r="Q177" s="80"/>
      <c r="R177" s="80"/>
      <c r="S177" s="80"/>
      <c r="T177" s="81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131</v>
      </c>
      <c r="AU177" s="13" t="s">
        <v>76</v>
      </c>
    </row>
    <row r="178" s="2" customFormat="1" ht="16.5" customHeight="1">
      <c r="A178" s="34"/>
      <c r="B178" s="35"/>
      <c r="C178" s="190" t="s">
        <v>198</v>
      </c>
      <c r="D178" s="190" t="s">
        <v>205</v>
      </c>
      <c r="E178" s="191" t="s">
        <v>603</v>
      </c>
      <c r="F178" s="192" t="s">
        <v>604</v>
      </c>
      <c r="G178" s="193" t="s">
        <v>135</v>
      </c>
      <c r="H178" s="194">
        <v>4696</v>
      </c>
      <c r="I178" s="195"/>
      <c r="J178" s="196">
        <f>ROUND(I178*H178,2)</f>
        <v>0</v>
      </c>
      <c r="K178" s="192" t="s">
        <v>127</v>
      </c>
      <c r="L178" s="197"/>
      <c r="M178" s="198" t="s">
        <v>19</v>
      </c>
      <c r="N178" s="199" t="s">
        <v>40</v>
      </c>
      <c r="O178" s="80"/>
      <c r="P178" s="180">
        <f>O178*H178</f>
        <v>0</v>
      </c>
      <c r="Q178" s="180">
        <v>0.00123</v>
      </c>
      <c r="R178" s="180">
        <f>Q178*H178</f>
        <v>5.7760799999999994</v>
      </c>
      <c r="S178" s="180">
        <v>0</v>
      </c>
      <c r="T178" s="18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2" t="s">
        <v>146</v>
      </c>
      <c r="AT178" s="182" t="s">
        <v>205</v>
      </c>
      <c r="AU178" s="182" t="s">
        <v>76</v>
      </c>
      <c r="AY178" s="13" t="s">
        <v>129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3" t="s">
        <v>76</v>
      </c>
      <c r="BK178" s="183">
        <f>ROUND(I178*H178,2)</f>
        <v>0</v>
      </c>
      <c r="BL178" s="13" t="s">
        <v>128</v>
      </c>
      <c r="BM178" s="182" t="s">
        <v>268</v>
      </c>
    </row>
    <row r="179" s="2" customFormat="1">
      <c r="A179" s="34"/>
      <c r="B179" s="35"/>
      <c r="C179" s="36"/>
      <c r="D179" s="184" t="s">
        <v>130</v>
      </c>
      <c r="E179" s="36"/>
      <c r="F179" s="185" t="s">
        <v>604</v>
      </c>
      <c r="G179" s="36"/>
      <c r="H179" s="36"/>
      <c r="I179" s="186"/>
      <c r="J179" s="36"/>
      <c r="K179" s="36"/>
      <c r="L179" s="40"/>
      <c r="M179" s="187"/>
      <c r="N179" s="188"/>
      <c r="O179" s="80"/>
      <c r="P179" s="80"/>
      <c r="Q179" s="80"/>
      <c r="R179" s="80"/>
      <c r="S179" s="80"/>
      <c r="T179" s="81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130</v>
      </c>
      <c r="AU179" s="13" t="s">
        <v>76</v>
      </c>
    </row>
    <row r="180" s="2" customFormat="1" ht="16.5" customHeight="1">
      <c r="A180" s="34"/>
      <c r="B180" s="35"/>
      <c r="C180" s="190" t="s">
        <v>270</v>
      </c>
      <c r="D180" s="190" t="s">
        <v>205</v>
      </c>
      <c r="E180" s="191" t="s">
        <v>605</v>
      </c>
      <c r="F180" s="192" t="s">
        <v>606</v>
      </c>
      <c r="G180" s="193" t="s">
        <v>135</v>
      </c>
      <c r="H180" s="194">
        <v>2174</v>
      </c>
      <c r="I180" s="195"/>
      <c r="J180" s="196">
        <f>ROUND(I180*H180,2)</f>
        <v>0</v>
      </c>
      <c r="K180" s="192" t="s">
        <v>127</v>
      </c>
      <c r="L180" s="197"/>
      <c r="M180" s="198" t="s">
        <v>19</v>
      </c>
      <c r="N180" s="199" t="s">
        <v>40</v>
      </c>
      <c r="O180" s="80"/>
      <c r="P180" s="180">
        <f>O180*H180</f>
        <v>0</v>
      </c>
      <c r="Q180" s="180">
        <v>0.00021000000000000001</v>
      </c>
      <c r="R180" s="180">
        <f>Q180*H180</f>
        <v>0.45654</v>
      </c>
      <c r="S180" s="180">
        <v>0</v>
      </c>
      <c r="T180" s="18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2" t="s">
        <v>146</v>
      </c>
      <c r="AT180" s="182" t="s">
        <v>205</v>
      </c>
      <c r="AU180" s="182" t="s">
        <v>76</v>
      </c>
      <c r="AY180" s="13" t="s">
        <v>129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3" t="s">
        <v>76</v>
      </c>
      <c r="BK180" s="183">
        <f>ROUND(I180*H180,2)</f>
        <v>0</v>
      </c>
      <c r="BL180" s="13" t="s">
        <v>128</v>
      </c>
      <c r="BM180" s="182" t="s">
        <v>273</v>
      </c>
    </row>
    <row r="181" s="2" customFormat="1">
      <c r="A181" s="34"/>
      <c r="B181" s="35"/>
      <c r="C181" s="36"/>
      <c r="D181" s="184" t="s">
        <v>130</v>
      </c>
      <c r="E181" s="36"/>
      <c r="F181" s="185" t="s">
        <v>606</v>
      </c>
      <c r="G181" s="36"/>
      <c r="H181" s="36"/>
      <c r="I181" s="186"/>
      <c r="J181" s="36"/>
      <c r="K181" s="36"/>
      <c r="L181" s="40"/>
      <c r="M181" s="187"/>
      <c r="N181" s="188"/>
      <c r="O181" s="80"/>
      <c r="P181" s="80"/>
      <c r="Q181" s="80"/>
      <c r="R181" s="80"/>
      <c r="S181" s="80"/>
      <c r="T181" s="81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130</v>
      </c>
      <c r="AU181" s="13" t="s">
        <v>76</v>
      </c>
    </row>
    <row r="182" s="2" customFormat="1" ht="16.5" customHeight="1">
      <c r="A182" s="34"/>
      <c r="B182" s="35"/>
      <c r="C182" s="190" t="s">
        <v>203</v>
      </c>
      <c r="D182" s="190" t="s">
        <v>205</v>
      </c>
      <c r="E182" s="191" t="s">
        <v>607</v>
      </c>
      <c r="F182" s="192" t="s">
        <v>608</v>
      </c>
      <c r="G182" s="193" t="s">
        <v>135</v>
      </c>
      <c r="H182" s="194">
        <v>174</v>
      </c>
      <c r="I182" s="195"/>
      <c r="J182" s="196">
        <f>ROUND(I182*H182,2)</f>
        <v>0</v>
      </c>
      <c r="K182" s="192" t="s">
        <v>127</v>
      </c>
      <c r="L182" s="197"/>
      <c r="M182" s="198" t="s">
        <v>19</v>
      </c>
      <c r="N182" s="199" t="s">
        <v>40</v>
      </c>
      <c r="O182" s="80"/>
      <c r="P182" s="180">
        <f>O182*H182</f>
        <v>0</v>
      </c>
      <c r="Q182" s="180">
        <v>0.00018000000000000001</v>
      </c>
      <c r="R182" s="180">
        <f>Q182*H182</f>
        <v>0.031320000000000001</v>
      </c>
      <c r="S182" s="180">
        <v>0</v>
      </c>
      <c r="T182" s="18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2" t="s">
        <v>146</v>
      </c>
      <c r="AT182" s="182" t="s">
        <v>205</v>
      </c>
      <c r="AU182" s="182" t="s">
        <v>76</v>
      </c>
      <c r="AY182" s="13" t="s">
        <v>129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3" t="s">
        <v>76</v>
      </c>
      <c r="BK182" s="183">
        <f>ROUND(I182*H182,2)</f>
        <v>0</v>
      </c>
      <c r="BL182" s="13" t="s">
        <v>128</v>
      </c>
      <c r="BM182" s="182" t="s">
        <v>276</v>
      </c>
    </row>
    <row r="183" s="2" customFormat="1">
      <c r="A183" s="34"/>
      <c r="B183" s="35"/>
      <c r="C183" s="36"/>
      <c r="D183" s="184" t="s">
        <v>130</v>
      </c>
      <c r="E183" s="36"/>
      <c r="F183" s="185" t="s">
        <v>608</v>
      </c>
      <c r="G183" s="36"/>
      <c r="H183" s="36"/>
      <c r="I183" s="186"/>
      <c r="J183" s="36"/>
      <c r="K183" s="36"/>
      <c r="L183" s="40"/>
      <c r="M183" s="187"/>
      <c r="N183" s="188"/>
      <c r="O183" s="80"/>
      <c r="P183" s="80"/>
      <c r="Q183" s="80"/>
      <c r="R183" s="80"/>
      <c r="S183" s="80"/>
      <c r="T183" s="81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130</v>
      </c>
      <c r="AU183" s="13" t="s">
        <v>76</v>
      </c>
    </row>
    <row r="184" s="11" customFormat="1" ht="25.92" customHeight="1">
      <c r="A184" s="11"/>
      <c r="B184" s="210"/>
      <c r="C184" s="211"/>
      <c r="D184" s="212" t="s">
        <v>68</v>
      </c>
      <c r="E184" s="213" t="s">
        <v>612</v>
      </c>
      <c r="F184" s="213" t="s">
        <v>88</v>
      </c>
      <c r="G184" s="211"/>
      <c r="H184" s="211"/>
      <c r="I184" s="214"/>
      <c r="J184" s="215">
        <f>BK184</f>
        <v>0</v>
      </c>
      <c r="K184" s="211"/>
      <c r="L184" s="216"/>
      <c r="M184" s="217"/>
      <c r="N184" s="218"/>
      <c r="O184" s="218"/>
      <c r="P184" s="219">
        <f>SUM(P185:P218)</f>
        <v>0</v>
      </c>
      <c r="Q184" s="218"/>
      <c r="R184" s="219">
        <f>SUM(R185:R218)</f>
        <v>7.5571599999999997</v>
      </c>
      <c r="S184" s="218"/>
      <c r="T184" s="220">
        <f>SUM(T185:T218)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21" t="s">
        <v>76</v>
      </c>
      <c r="AT184" s="222" t="s">
        <v>68</v>
      </c>
      <c r="AU184" s="222" t="s">
        <v>69</v>
      </c>
      <c r="AY184" s="221" t="s">
        <v>129</v>
      </c>
      <c r="BK184" s="223">
        <f>SUM(BK185:BK218)</f>
        <v>0</v>
      </c>
    </row>
    <row r="185" s="2" customFormat="1" ht="16.5" customHeight="1">
      <c r="A185" s="34"/>
      <c r="B185" s="35"/>
      <c r="C185" s="190" t="s">
        <v>278</v>
      </c>
      <c r="D185" s="190" t="s">
        <v>205</v>
      </c>
      <c r="E185" s="191" t="s">
        <v>593</v>
      </c>
      <c r="F185" s="192" t="s">
        <v>594</v>
      </c>
      <c r="G185" s="193" t="s">
        <v>221</v>
      </c>
      <c r="H185" s="194">
        <v>75</v>
      </c>
      <c r="I185" s="195"/>
      <c r="J185" s="196">
        <f>ROUND(I185*H185,2)</f>
        <v>0</v>
      </c>
      <c r="K185" s="192" t="s">
        <v>127</v>
      </c>
      <c r="L185" s="197"/>
      <c r="M185" s="198" t="s">
        <v>19</v>
      </c>
      <c r="N185" s="199" t="s">
        <v>40</v>
      </c>
      <c r="O185" s="80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2" t="s">
        <v>146</v>
      </c>
      <c r="AT185" s="182" t="s">
        <v>205</v>
      </c>
      <c r="AU185" s="182" t="s">
        <v>76</v>
      </c>
      <c r="AY185" s="13" t="s">
        <v>129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3" t="s">
        <v>76</v>
      </c>
      <c r="BK185" s="183">
        <f>ROUND(I185*H185,2)</f>
        <v>0</v>
      </c>
      <c r="BL185" s="13" t="s">
        <v>128</v>
      </c>
      <c r="BM185" s="182" t="s">
        <v>281</v>
      </c>
    </row>
    <row r="186" s="2" customFormat="1">
      <c r="A186" s="34"/>
      <c r="B186" s="35"/>
      <c r="C186" s="36"/>
      <c r="D186" s="184" t="s">
        <v>130</v>
      </c>
      <c r="E186" s="36"/>
      <c r="F186" s="185" t="s">
        <v>594</v>
      </c>
      <c r="G186" s="36"/>
      <c r="H186" s="36"/>
      <c r="I186" s="186"/>
      <c r="J186" s="36"/>
      <c r="K186" s="36"/>
      <c r="L186" s="40"/>
      <c r="M186" s="187"/>
      <c r="N186" s="188"/>
      <c r="O186" s="80"/>
      <c r="P186" s="80"/>
      <c r="Q186" s="80"/>
      <c r="R186" s="80"/>
      <c r="S186" s="80"/>
      <c r="T186" s="81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130</v>
      </c>
      <c r="AU186" s="13" t="s">
        <v>76</v>
      </c>
    </row>
    <row r="187" s="2" customFormat="1">
      <c r="A187" s="34"/>
      <c r="B187" s="35"/>
      <c r="C187" s="36"/>
      <c r="D187" s="184" t="s">
        <v>131</v>
      </c>
      <c r="E187" s="36"/>
      <c r="F187" s="189" t="s">
        <v>592</v>
      </c>
      <c r="G187" s="36"/>
      <c r="H187" s="36"/>
      <c r="I187" s="186"/>
      <c r="J187" s="36"/>
      <c r="K187" s="36"/>
      <c r="L187" s="40"/>
      <c r="M187" s="187"/>
      <c r="N187" s="188"/>
      <c r="O187" s="80"/>
      <c r="P187" s="80"/>
      <c r="Q187" s="80"/>
      <c r="R187" s="80"/>
      <c r="S187" s="80"/>
      <c r="T187" s="81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131</v>
      </c>
      <c r="AU187" s="13" t="s">
        <v>76</v>
      </c>
    </row>
    <row r="188" s="2" customFormat="1" ht="16.5" customHeight="1">
      <c r="A188" s="34"/>
      <c r="B188" s="35"/>
      <c r="C188" s="190" t="s">
        <v>208</v>
      </c>
      <c r="D188" s="190" t="s">
        <v>205</v>
      </c>
      <c r="E188" s="191" t="s">
        <v>613</v>
      </c>
      <c r="F188" s="192" t="s">
        <v>614</v>
      </c>
      <c r="G188" s="193" t="s">
        <v>197</v>
      </c>
      <c r="H188" s="194">
        <v>6.7000000000000002</v>
      </c>
      <c r="I188" s="195"/>
      <c r="J188" s="196">
        <f>ROUND(I188*H188,2)</f>
        <v>0</v>
      </c>
      <c r="K188" s="192" t="s">
        <v>127</v>
      </c>
      <c r="L188" s="197"/>
      <c r="M188" s="198" t="s">
        <v>19</v>
      </c>
      <c r="N188" s="199" t="s">
        <v>40</v>
      </c>
      <c r="O188" s="80"/>
      <c r="P188" s="180">
        <f>O188*H188</f>
        <v>0</v>
      </c>
      <c r="Q188" s="180">
        <v>0.95499999999999996</v>
      </c>
      <c r="R188" s="180">
        <f>Q188*H188</f>
        <v>6.3985000000000003</v>
      </c>
      <c r="S188" s="180">
        <v>0</v>
      </c>
      <c r="T188" s="18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2" t="s">
        <v>146</v>
      </c>
      <c r="AT188" s="182" t="s">
        <v>205</v>
      </c>
      <c r="AU188" s="182" t="s">
        <v>76</v>
      </c>
      <c r="AY188" s="13" t="s">
        <v>129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3" t="s">
        <v>76</v>
      </c>
      <c r="BK188" s="183">
        <f>ROUND(I188*H188,2)</f>
        <v>0</v>
      </c>
      <c r="BL188" s="13" t="s">
        <v>128</v>
      </c>
      <c r="BM188" s="182" t="s">
        <v>285</v>
      </c>
    </row>
    <row r="189" s="2" customFormat="1">
      <c r="A189" s="34"/>
      <c r="B189" s="35"/>
      <c r="C189" s="36"/>
      <c r="D189" s="184" t="s">
        <v>130</v>
      </c>
      <c r="E189" s="36"/>
      <c r="F189" s="185" t="s">
        <v>614</v>
      </c>
      <c r="G189" s="36"/>
      <c r="H189" s="36"/>
      <c r="I189" s="186"/>
      <c r="J189" s="36"/>
      <c r="K189" s="36"/>
      <c r="L189" s="40"/>
      <c r="M189" s="187"/>
      <c r="N189" s="188"/>
      <c r="O189" s="80"/>
      <c r="P189" s="80"/>
      <c r="Q189" s="80"/>
      <c r="R189" s="80"/>
      <c r="S189" s="80"/>
      <c r="T189" s="81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130</v>
      </c>
      <c r="AU189" s="13" t="s">
        <v>76</v>
      </c>
    </row>
    <row r="190" s="2" customFormat="1">
      <c r="A190" s="34"/>
      <c r="B190" s="35"/>
      <c r="C190" s="36"/>
      <c r="D190" s="184" t="s">
        <v>131</v>
      </c>
      <c r="E190" s="36"/>
      <c r="F190" s="189" t="s">
        <v>592</v>
      </c>
      <c r="G190" s="36"/>
      <c r="H190" s="36"/>
      <c r="I190" s="186"/>
      <c r="J190" s="36"/>
      <c r="K190" s="36"/>
      <c r="L190" s="40"/>
      <c r="M190" s="187"/>
      <c r="N190" s="188"/>
      <c r="O190" s="80"/>
      <c r="P190" s="80"/>
      <c r="Q190" s="80"/>
      <c r="R190" s="80"/>
      <c r="S190" s="80"/>
      <c r="T190" s="81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131</v>
      </c>
      <c r="AU190" s="13" t="s">
        <v>76</v>
      </c>
    </row>
    <row r="191" s="2" customFormat="1" ht="16.5" customHeight="1">
      <c r="A191" s="34"/>
      <c r="B191" s="35"/>
      <c r="C191" s="190" t="s">
        <v>286</v>
      </c>
      <c r="D191" s="190" t="s">
        <v>205</v>
      </c>
      <c r="E191" s="191" t="s">
        <v>615</v>
      </c>
      <c r="F191" s="192" t="s">
        <v>616</v>
      </c>
      <c r="G191" s="193" t="s">
        <v>135</v>
      </c>
      <c r="H191" s="194">
        <v>352</v>
      </c>
      <c r="I191" s="195"/>
      <c r="J191" s="196">
        <f>ROUND(I191*H191,2)</f>
        <v>0</v>
      </c>
      <c r="K191" s="192" t="s">
        <v>127</v>
      </c>
      <c r="L191" s="197"/>
      <c r="M191" s="198" t="s">
        <v>19</v>
      </c>
      <c r="N191" s="199" t="s">
        <v>40</v>
      </c>
      <c r="O191" s="80"/>
      <c r="P191" s="180">
        <f>O191*H191</f>
        <v>0</v>
      </c>
      <c r="Q191" s="180">
        <v>0.00051999999999999995</v>
      </c>
      <c r="R191" s="180">
        <f>Q191*H191</f>
        <v>0.18303999999999998</v>
      </c>
      <c r="S191" s="180">
        <v>0</v>
      </c>
      <c r="T191" s="18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2" t="s">
        <v>146</v>
      </c>
      <c r="AT191" s="182" t="s">
        <v>205</v>
      </c>
      <c r="AU191" s="182" t="s">
        <v>76</v>
      </c>
      <c r="AY191" s="13" t="s">
        <v>129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3" t="s">
        <v>76</v>
      </c>
      <c r="BK191" s="183">
        <f>ROUND(I191*H191,2)</f>
        <v>0</v>
      </c>
      <c r="BL191" s="13" t="s">
        <v>128</v>
      </c>
      <c r="BM191" s="182" t="s">
        <v>289</v>
      </c>
    </row>
    <row r="192" s="2" customFormat="1">
      <c r="A192" s="34"/>
      <c r="B192" s="35"/>
      <c r="C192" s="36"/>
      <c r="D192" s="184" t="s">
        <v>130</v>
      </c>
      <c r="E192" s="36"/>
      <c r="F192" s="185" t="s">
        <v>616</v>
      </c>
      <c r="G192" s="36"/>
      <c r="H192" s="36"/>
      <c r="I192" s="186"/>
      <c r="J192" s="36"/>
      <c r="K192" s="36"/>
      <c r="L192" s="40"/>
      <c r="M192" s="187"/>
      <c r="N192" s="188"/>
      <c r="O192" s="80"/>
      <c r="P192" s="80"/>
      <c r="Q192" s="80"/>
      <c r="R192" s="80"/>
      <c r="S192" s="80"/>
      <c r="T192" s="81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130</v>
      </c>
      <c r="AU192" s="13" t="s">
        <v>76</v>
      </c>
    </row>
    <row r="193" s="2" customFormat="1" ht="16.5" customHeight="1">
      <c r="A193" s="34"/>
      <c r="B193" s="35"/>
      <c r="C193" s="190" t="s">
        <v>213</v>
      </c>
      <c r="D193" s="190" t="s">
        <v>205</v>
      </c>
      <c r="E193" s="191" t="s">
        <v>617</v>
      </c>
      <c r="F193" s="192" t="s">
        <v>618</v>
      </c>
      <c r="G193" s="193" t="s">
        <v>135</v>
      </c>
      <c r="H193" s="194">
        <v>244</v>
      </c>
      <c r="I193" s="195"/>
      <c r="J193" s="196">
        <f>ROUND(I193*H193,2)</f>
        <v>0</v>
      </c>
      <c r="K193" s="192" t="s">
        <v>127</v>
      </c>
      <c r="L193" s="197"/>
      <c r="M193" s="198" t="s">
        <v>19</v>
      </c>
      <c r="N193" s="199" t="s">
        <v>40</v>
      </c>
      <c r="O193" s="80"/>
      <c r="P193" s="180">
        <f>O193*H193</f>
        <v>0</v>
      </c>
      <c r="Q193" s="180">
        <v>0.00056999999999999998</v>
      </c>
      <c r="R193" s="180">
        <f>Q193*H193</f>
        <v>0.13907999999999998</v>
      </c>
      <c r="S193" s="180">
        <v>0</v>
      </c>
      <c r="T193" s="18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2" t="s">
        <v>146</v>
      </c>
      <c r="AT193" s="182" t="s">
        <v>205</v>
      </c>
      <c r="AU193" s="182" t="s">
        <v>76</v>
      </c>
      <c r="AY193" s="13" t="s">
        <v>129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3" t="s">
        <v>76</v>
      </c>
      <c r="BK193" s="183">
        <f>ROUND(I193*H193,2)</f>
        <v>0</v>
      </c>
      <c r="BL193" s="13" t="s">
        <v>128</v>
      </c>
      <c r="BM193" s="182" t="s">
        <v>293</v>
      </c>
    </row>
    <row r="194" s="2" customFormat="1">
      <c r="A194" s="34"/>
      <c r="B194" s="35"/>
      <c r="C194" s="36"/>
      <c r="D194" s="184" t="s">
        <v>130</v>
      </c>
      <c r="E194" s="36"/>
      <c r="F194" s="185" t="s">
        <v>618</v>
      </c>
      <c r="G194" s="36"/>
      <c r="H194" s="36"/>
      <c r="I194" s="186"/>
      <c r="J194" s="36"/>
      <c r="K194" s="36"/>
      <c r="L194" s="40"/>
      <c r="M194" s="187"/>
      <c r="N194" s="188"/>
      <c r="O194" s="80"/>
      <c r="P194" s="80"/>
      <c r="Q194" s="80"/>
      <c r="R194" s="80"/>
      <c r="S194" s="80"/>
      <c r="T194" s="81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130</v>
      </c>
      <c r="AU194" s="13" t="s">
        <v>76</v>
      </c>
    </row>
    <row r="195" s="2" customFormat="1" ht="16.5" customHeight="1">
      <c r="A195" s="34"/>
      <c r="B195" s="35"/>
      <c r="C195" s="190" t="s">
        <v>295</v>
      </c>
      <c r="D195" s="190" t="s">
        <v>205</v>
      </c>
      <c r="E195" s="191" t="s">
        <v>619</v>
      </c>
      <c r="F195" s="192" t="s">
        <v>620</v>
      </c>
      <c r="G195" s="193" t="s">
        <v>135</v>
      </c>
      <c r="H195" s="194">
        <v>596</v>
      </c>
      <c r="I195" s="195"/>
      <c r="J195" s="196">
        <f>ROUND(I195*H195,2)</f>
        <v>0</v>
      </c>
      <c r="K195" s="192" t="s">
        <v>127</v>
      </c>
      <c r="L195" s="197"/>
      <c r="M195" s="198" t="s">
        <v>19</v>
      </c>
      <c r="N195" s="199" t="s">
        <v>40</v>
      </c>
      <c r="O195" s="80"/>
      <c r="P195" s="180">
        <f>O195*H195</f>
        <v>0</v>
      </c>
      <c r="Q195" s="180">
        <v>9.0000000000000006E-05</v>
      </c>
      <c r="R195" s="180">
        <f>Q195*H195</f>
        <v>0.05364</v>
      </c>
      <c r="S195" s="180">
        <v>0</v>
      </c>
      <c r="T195" s="18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2" t="s">
        <v>146</v>
      </c>
      <c r="AT195" s="182" t="s">
        <v>205</v>
      </c>
      <c r="AU195" s="182" t="s">
        <v>76</v>
      </c>
      <c r="AY195" s="13" t="s">
        <v>129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3" t="s">
        <v>76</v>
      </c>
      <c r="BK195" s="183">
        <f>ROUND(I195*H195,2)</f>
        <v>0</v>
      </c>
      <c r="BL195" s="13" t="s">
        <v>128</v>
      </c>
      <c r="BM195" s="182" t="s">
        <v>296</v>
      </c>
    </row>
    <row r="196" s="2" customFormat="1">
      <c r="A196" s="34"/>
      <c r="B196" s="35"/>
      <c r="C196" s="36"/>
      <c r="D196" s="184" t="s">
        <v>130</v>
      </c>
      <c r="E196" s="36"/>
      <c r="F196" s="185" t="s">
        <v>620</v>
      </c>
      <c r="G196" s="36"/>
      <c r="H196" s="36"/>
      <c r="I196" s="186"/>
      <c r="J196" s="36"/>
      <c r="K196" s="36"/>
      <c r="L196" s="40"/>
      <c r="M196" s="187"/>
      <c r="N196" s="188"/>
      <c r="O196" s="80"/>
      <c r="P196" s="80"/>
      <c r="Q196" s="80"/>
      <c r="R196" s="80"/>
      <c r="S196" s="80"/>
      <c r="T196" s="81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130</v>
      </c>
      <c r="AU196" s="13" t="s">
        <v>76</v>
      </c>
    </row>
    <row r="197" s="2" customFormat="1" ht="16.5" customHeight="1">
      <c r="A197" s="34"/>
      <c r="B197" s="35"/>
      <c r="C197" s="190" t="s">
        <v>217</v>
      </c>
      <c r="D197" s="190" t="s">
        <v>205</v>
      </c>
      <c r="E197" s="191" t="s">
        <v>621</v>
      </c>
      <c r="F197" s="192" t="s">
        <v>622</v>
      </c>
      <c r="G197" s="193" t="s">
        <v>135</v>
      </c>
      <c r="H197" s="194">
        <v>10</v>
      </c>
      <c r="I197" s="195"/>
      <c r="J197" s="196">
        <f>ROUND(I197*H197,2)</f>
        <v>0</v>
      </c>
      <c r="K197" s="192" t="s">
        <v>127</v>
      </c>
      <c r="L197" s="197"/>
      <c r="M197" s="198" t="s">
        <v>19</v>
      </c>
      <c r="N197" s="199" t="s">
        <v>40</v>
      </c>
      <c r="O197" s="80"/>
      <c r="P197" s="180">
        <f>O197*H197</f>
        <v>0</v>
      </c>
      <c r="Q197" s="180">
        <v>0.00081999999999999998</v>
      </c>
      <c r="R197" s="180">
        <f>Q197*H197</f>
        <v>0.008199999999999999</v>
      </c>
      <c r="S197" s="180">
        <v>0</v>
      </c>
      <c r="T197" s="18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2" t="s">
        <v>146</v>
      </c>
      <c r="AT197" s="182" t="s">
        <v>205</v>
      </c>
      <c r="AU197" s="182" t="s">
        <v>76</v>
      </c>
      <c r="AY197" s="13" t="s">
        <v>129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3" t="s">
        <v>76</v>
      </c>
      <c r="BK197" s="183">
        <f>ROUND(I197*H197,2)</f>
        <v>0</v>
      </c>
      <c r="BL197" s="13" t="s">
        <v>128</v>
      </c>
      <c r="BM197" s="182" t="s">
        <v>298</v>
      </c>
    </row>
    <row r="198" s="2" customFormat="1">
      <c r="A198" s="34"/>
      <c r="B198" s="35"/>
      <c r="C198" s="36"/>
      <c r="D198" s="184" t="s">
        <v>130</v>
      </c>
      <c r="E198" s="36"/>
      <c r="F198" s="185" t="s">
        <v>622</v>
      </c>
      <c r="G198" s="36"/>
      <c r="H198" s="36"/>
      <c r="I198" s="186"/>
      <c r="J198" s="36"/>
      <c r="K198" s="36"/>
      <c r="L198" s="40"/>
      <c r="M198" s="187"/>
      <c r="N198" s="188"/>
      <c r="O198" s="80"/>
      <c r="P198" s="80"/>
      <c r="Q198" s="80"/>
      <c r="R198" s="80"/>
      <c r="S198" s="80"/>
      <c r="T198" s="81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130</v>
      </c>
      <c r="AU198" s="13" t="s">
        <v>76</v>
      </c>
    </row>
    <row r="199" s="2" customFormat="1" ht="16.5" customHeight="1">
      <c r="A199" s="34"/>
      <c r="B199" s="35"/>
      <c r="C199" s="190" t="s">
        <v>300</v>
      </c>
      <c r="D199" s="190" t="s">
        <v>205</v>
      </c>
      <c r="E199" s="191" t="s">
        <v>623</v>
      </c>
      <c r="F199" s="192" t="s">
        <v>624</v>
      </c>
      <c r="G199" s="193" t="s">
        <v>135</v>
      </c>
      <c r="H199" s="194">
        <v>10</v>
      </c>
      <c r="I199" s="195"/>
      <c r="J199" s="196">
        <f>ROUND(I199*H199,2)</f>
        <v>0</v>
      </c>
      <c r="K199" s="192" t="s">
        <v>127</v>
      </c>
      <c r="L199" s="197"/>
      <c r="M199" s="198" t="s">
        <v>19</v>
      </c>
      <c r="N199" s="199" t="s">
        <v>40</v>
      </c>
      <c r="O199" s="80"/>
      <c r="P199" s="180">
        <f>O199*H199</f>
        <v>0</v>
      </c>
      <c r="Q199" s="180">
        <v>0.00032000000000000003</v>
      </c>
      <c r="R199" s="180">
        <f>Q199*H199</f>
        <v>0.0032000000000000002</v>
      </c>
      <c r="S199" s="180">
        <v>0</v>
      </c>
      <c r="T199" s="18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2" t="s">
        <v>146</v>
      </c>
      <c r="AT199" s="182" t="s">
        <v>205</v>
      </c>
      <c r="AU199" s="182" t="s">
        <v>76</v>
      </c>
      <c r="AY199" s="13" t="s">
        <v>129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3" t="s">
        <v>76</v>
      </c>
      <c r="BK199" s="183">
        <f>ROUND(I199*H199,2)</f>
        <v>0</v>
      </c>
      <c r="BL199" s="13" t="s">
        <v>128</v>
      </c>
      <c r="BM199" s="182" t="s">
        <v>303</v>
      </c>
    </row>
    <row r="200" s="2" customFormat="1">
      <c r="A200" s="34"/>
      <c r="B200" s="35"/>
      <c r="C200" s="36"/>
      <c r="D200" s="184" t="s">
        <v>130</v>
      </c>
      <c r="E200" s="36"/>
      <c r="F200" s="185" t="s">
        <v>624</v>
      </c>
      <c r="G200" s="36"/>
      <c r="H200" s="36"/>
      <c r="I200" s="186"/>
      <c r="J200" s="36"/>
      <c r="K200" s="36"/>
      <c r="L200" s="40"/>
      <c r="M200" s="187"/>
      <c r="N200" s="188"/>
      <c r="O200" s="80"/>
      <c r="P200" s="80"/>
      <c r="Q200" s="80"/>
      <c r="R200" s="80"/>
      <c r="S200" s="80"/>
      <c r="T200" s="81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130</v>
      </c>
      <c r="AU200" s="13" t="s">
        <v>76</v>
      </c>
    </row>
    <row r="201" s="2" customFormat="1" ht="16.5" customHeight="1">
      <c r="A201" s="34"/>
      <c r="B201" s="35"/>
      <c r="C201" s="190" t="s">
        <v>222</v>
      </c>
      <c r="D201" s="190" t="s">
        <v>205</v>
      </c>
      <c r="E201" s="191" t="s">
        <v>603</v>
      </c>
      <c r="F201" s="192" t="s">
        <v>604</v>
      </c>
      <c r="G201" s="193" t="s">
        <v>135</v>
      </c>
      <c r="H201" s="194">
        <v>188</v>
      </c>
      <c r="I201" s="195"/>
      <c r="J201" s="196">
        <f>ROUND(I201*H201,2)</f>
        <v>0</v>
      </c>
      <c r="K201" s="192" t="s">
        <v>127</v>
      </c>
      <c r="L201" s="197"/>
      <c r="M201" s="198" t="s">
        <v>19</v>
      </c>
      <c r="N201" s="199" t="s">
        <v>40</v>
      </c>
      <c r="O201" s="80"/>
      <c r="P201" s="180">
        <f>O201*H201</f>
        <v>0</v>
      </c>
      <c r="Q201" s="180">
        <v>0.00123</v>
      </c>
      <c r="R201" s="180">
        <f>Q201*H201</f>
        <v>0.23124</v>
      </c>
      <c r="S201" s="180">
        <v>0</v>
      </c>
      <c r="T201" s="181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2" t="s">
        <v>146</v>
      </c>
      <c r="AT201" s="182" t="s">
        <v>205</v>
      </c>
      <c r="AU201" s="182" t="s">
        <v>76</v>
      </c>
      <c r="AY201" s="13" t="s">
        <v>129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3" t="s">
        <v>76</v>
      </c>
      <c r="BK201" s="183">
        <f>ROUND(I201*H201,2)</f>
        <v>0</v>
      </c>
      <c r="BL201" s="13" t="s">
        <v>128</v>
      </c>
      <c r="BM201" s="182" t="s">
        <v>305</v>
      </c>
    </row>
    <row r="202" s="2" customFormat="1">
      <c r="A202" s="34"/>
      <c r="B202" s="35"/>
      <c r="C202" s="36"/>
      <c r="D202" s="184" t="s">
        <v>130</v>
      </c>
      <c r="E202" s="36"/>
      <c r="F202" s="185" t="s">
        <v>604</v>
      </c>
      <c r="G202" s="36"/>
      <c r="H202" s="36"/>
      <c r="I202" s="186"/>
      <c r="J202" s="36"/>
      <c r="K202" s="36"/>
      <c r="L202" s="40"/>
      <c r="M202" s="187"/>
      <c r="N202" s="188"/>
      <c r="O202" s="80"/>
      <c r="P202" s="80"/>
      <c r="Q202" s="80"/>
      <c r="R202" s="80"/>
      <c r="S202" s="80"/>
      <c r="T202" s="81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130</v>
      </c>
      <c r="AU202" s="13" t="s">
        <v>76</v>
      </c>
    </row>
    <row r="203" s="2" customFormat="1" ht="16.5" customHeight="1">
      <c r="A203" s="34"/>
      <c r="B203" s="35"/>
      <c r="C203" s="190" t="s">
        <v>306</v>
      </c>
      <c r="D203" s="190" t="s">
        <v>205</v>
      </c>
      <c r="E203" s="191" t="s">
        <v>625</v>
      </c>
      <c r="F203" s="192" t="s">
        <v>626</v>
      </c>
      <c r="G203" s="193" t="s">
        <v>135</v>
      </c>
      <c r="H203" s="194">
        <v>94</v>
      </c>
      <c r="I203" s="195"/>
      <c r="J203" s="196">
        <f>ROUND(I203*H203,2)</f>
        <v>0</v>
      </c>
      <c r="K203" s="192" t="s">
        <v>127</v>
      </c>
      <c r="L203" s="197"/>
      <c r="M203" s="198" t="s">
        <v>19</v>
      </c>
      <c r="N203" s="199" t="s">
        <v>40</v>
      </c>
      <c r="O203" s="80"/>
      <c r="P203" s="180">
        <f>O203*H203</f>
        <v>0</v>
      </c>
      <c r="Q203" s="180">
        <v>0.00018000000000000001</v>
      </c>
      <c r="R203" s="180">
        <f>Q203*H203</f>
        <v>0.016920000000000001</v>
      </c>
      <c r="S203" s="180">
        <v>0</v>
      </c>
      <c r="T203" s="18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2" t="s">
        <v>146</v>
      </c>
      <c r="AT203" s="182" t="s">
        <v>205</v>
      </c>
      <c r="AU203" s="182" t="s">
        <v>76</v>
      </c>
      <c r="AY203" s="13" t="s">
        <v>129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3" t="s">
        <v>76</v>
      </c>
      <c r="BK203" s="183">
        <f>ROUND(I203*H203,2)</f>
        <v>0</v>
      </c>
      <c r="BL203" s="13" t="s">
        <v>128</v>
      </c>
      <c r="BM203" s="182" t="s">
        <v>309</v>
      </c>
    </row>
    <row r="204" s="2" customFormat="1">
      <c r="A204" s="34"/>
      <c r="B204" s="35"/>
      <c r="C204" s="36"/>
      <c r="D204" s="184" t="s">
        <v>130</v>
      </c>
      <c r="E204" s="36"/>
      <c r="F204" s="185" t="s">
        <v>626</v>
      </c>
      <c r="G204" s="36"/>
      <c r="H204" s="36"/>
      <c r="I204" s="186"/>
      <c r="J204" s="36"/>
      <c r="K204" s="36"/>
      <c r="L204" s="40"/>
      <c r="M204" s="187"/>
      <c r="N204" s="188"/>
      <c r="O204" s="80"/>
      <c r="P204" s="80"/>
      <c r="Q204" s="80"/>
      <c r="R204" s="80"/>
      <c r="S204" s="80"/>
      <c r="T204" s="81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130</v>
      </c>
      <c r="AU204" s="13" t="s">
        <v>76</v>
      </c>
    </row>
    <row r="205" s="2" customFormat="1" ht="16.5" customHeight="1">
      <c r="A205" s="34"/>
      <c r="B205" s="35"/>
      <c r="C205" s="190" t="s">
        <v>227</v>
      </c>
      <c r="D205" s="190" t="s">
        <v>205</v>
      </c>
      <c r="E205" s="191" t="s">
        <v>627</v>
      </c>
      <c r="F205" s="192" t="s">
        <v>628</v>
      </c>
      <c r="G205" s="193" t="s">
        <v>135</v>
      </c>
      <c r="H205" s="194">
        <v>94</v>
      </c>
      <c r="I205" s="195"/>
      <c r="J205" s="196">
        <f>ROUND(I205*H205,2)</f>
        <v>0</v>
      </c>
      <c r="K205" s="192" t="s">
        <v>127</v>
      </c>
      <c r="L205" s="197"/>
      <c r="M205" s="198" t="s">
        <v>19</v>
      </c>
      <c r="N205" s="199" t="s">
        <v>40</v>
      </c>
      <c r="O205" s="80"/>
      <c r="P205" s="180">
        <f>O205*H205</f>
        <v>0</v>
      </c>
      <c r="Q205" s="180">
        <v>9.0000000000000006E-05</v>
      </c>
      <c r="R205" s="180">
        <f>Q205*H205</f>
        <v>0.0084600000000000005</v>
      </c>
      <c r="S205" s="180">
        <v>0</v>
      </c>
      <c r="T205" s="18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2" t="s">
        <v>146</v>
      </c>
      <c r="AT205" s="182" t="s">
        <v>205</v>
      </c>
      <c r="AU205" s="182" t="s">
        <v>76</v>
      </c>
      <c r="AY205" s="13" t="s">
        <v>129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3" t="s">
        <v>76</v>
      </c>
      <c r="BK205" s="183">
        <f>ROUND(I205*H205,2)</f>
        <v>0</v>
      </c>
      <c r="BL205" s="13" t="s">
        <v>128</v>
      </c>
      <c r="BM205" s="182" t="s">
        <v>313</v>
      </c>
    </row>
    <row r="206" s="2" customFormat="1">
      <c r="A206" s="34"/>
      <c r="B206" s="35"/>
      <c r="C206" s="36"/>
      <c r="D206" s="184" t="s">
        <v>130</v>
      </c>
      <c r="E206" s="36"/>
      <c r="F206" s="185" t="s">
        <v>628</v>
      </c>
      <c r="G206" s="36"/>
      <c r="H206" s="36"/>
      <c r="I206" s="186"/>
      <c r="J206" s="36"/>
      <c r="K206" s="36"/>
      <c r="L206" s="40"/>
      <c r="M206" s="187"/>
      <c r="N206" s="188"/>
      <c r="O206" s="80"/>
      <c r="P206" s="80"/>
      <c r="Q206" s="80"/>
      <c r="R206" s="80"/>
      <c r="S206" s="80"/>
      <c r="T206" s="81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130</v>
      </c>
      <c r="AU206" s="13" t="s">
        <v>76</v>
      </c>
    </row>
    <row r="207" s="2" customFormat="1" ht="16.5" customHeight="1">
      <c r="A207" s="34"/>
      <c r="B207" s="35"/>
      <c r="C207" s="190" t="s">
        <v>314</v>
      </c>
      <c r="D207" s="190" t="s">
        <v>205</v>
      </c>
      <c r="E207" s="191" t="s">
        <v>629</v>
      </c>
      <c r="F207" s="192" t="s">
        <v>630</v>
      </c>
      <c r="G207" s="193" t="s">
        <v>126</v>
      </c>
      <c r="H207" s="194">
        <v>10</v>
      </c>
      <c r="I207" s="195"/>
      <c r="J207" s="196">
        <f>ROUND(I207*H207,2)</f>
        <v>0</v>
      </c>
      <c r="K207" s="192" t="s">
        <v>127</v>
      </c>
      <c r="L207" s="197"/>
      <c r="M207" s="198" t="s">
        <v>19</v>
      </c>
      <c r="N207" s="199" t="s">
        <v>40</v>
      </c>
      <c r="O207" s="80"/>
      <c r="P207" s="180">
        <f>O207*H207</f>
        <v>0</v>
      </c>
      <c r="Q207" s="180">
        <v>0.001</v>
      </c>
      <c r="R207" s="180">
        <f>Q207*H207</f>
        <v>0.01</v>
      </c>
      <c r="S207" s="180">
        <v>0</v>
      </c>
      <c r="T207" s="18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2" t="s">
        <v>146</v>
      </c>
      <c r="AT207" s="182" t="s">
        <v>205</v>
      </c>
      <c r="AU207" s="182" t="s">
        <v>76</v>
      </c>
      <c r="AY207" s="13" t="s">
        <v>129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3" t="s">
        <v>76</v>
      </c>
      <c r="BK207" s="183">
        <f>ROUND(I207*H207,2)</f>
        <v>0</v>
      </c>
      <c r="BL207" s="13" t="s">
        <v>128</v>
      </c>
      <c r="BM207" s="182" t="s">
        <v>317</v>
      </c>
    </row>
    <row r="208" s="2" customFormat="1">
      <c r="A208" s="34"/>
      <c r="B208" s="35"/>
      <c r="C208" s="36"/>
      <c r="D208" s="184" t="s">
        <v>130</v>
      </c>
      <c r="E208" s="36"/>
      <c r="F208" s="185" t="s">
        <v>630</v>
      </c>
      <c r="G208" s="36"/>
      <c r="H208" s="36"/>
      <c r="I208" s="186"/>
      <c r="J208" s="36"/>
      <c r="K208" s="36"/>
      <c r="L208" s="40"/>
      <c r="M208" s="187"/>
      <c r="N208" s="188"/>
      <c r="O208" s="80"/>
      <c r="P208" s="80"/>
      <c r="Q208" s="80"/>
      <c r="R208" s="80"/>
      <c r="S208" s="80"/>
      <c r="T208" s="81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130</v>
      </c>
      <c r="AU208" s="13" t="s">
        <v>76</v>
      </c>
    </row>
    <row r="209" s="2" customFormat="1" ht="16.5" customHeight="1">
      <c r="A209" s="34"/>
      <c r="B209" s="35"/>
      <c r="C209" s="190" t="s">
        <v>232</v>
      </c>
      <c r="D209" s="190" t="s">
        <v>205</v>
      </c>
      <c r="E209" s="191" t="s">
        <v>631</v>
      </c>
      <c r="F209" s="192" t="s">
        <v>632</v>
      </c>
      <c r="G209" s="193" t="s">
        <v>135</v>
      </c>
      <c r="H209" s="194">
        <v>2</v>
      </c>
      <c r="I209" s="195"/>
      <c r="J209" s="196">
        <f>ROUND(I209*H209,2)</f>
        <v>0</v>
      </c>
      <c r="K209" s="192" t="s">
        <v>127</v>
      </c>
      <c r="L209" s="197"/>
      <c r="M209" s="198" t="s">
        <v>19</v>
      </c>
      <c r="N209" s="199" t="s">
        <v>40</v>
      </c>
      <c r="O209" s="80"/>
      <c r="P209" s="180">
        <f>O209*H209</f>
        <v>0</v>
      </c>
      <c r="Q209" s="180">
        <v>0.014</v>
      </c>
      <c r="R209" s="180">
        <f>Q209*H209</f>
        <v>0.028000000000000001</v>
      </c>
      <c r="S209" s="180">
        <v>0</v>
      </c>
      <c r="T209" s="18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2" t="s">
        <v>146</v>
      </c>
      <c r="AT209" s="182" t="s">
        <v>205</v>
      </c>
      <c r="AU209" s="182" t="s">
        <v>76</v>
      </c>
      <c r="AY209" s="13" t="s">
        <v>129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3" t="s">
        <v>76</v>
      </c>
      <c r="BK209" s="183">
        <f>ROUND(I209*H209,2)</f>
        <v>0</v>
      </c>
      <c r="BL209" s="13" t="s">
        <v>128</v>
      </c>
      <c r="BM209" s="182" t="s">
        <v>319</v>
      </c>
    </row>
    <row r="210" s="2" customFormat="1">
      <c r="A210" s="34"/>
      <c r="B210" s="35"/>
      <c r="C210" s="36"/>
      <c r="D210" s="184" t="s">
        <v>130</v>
      </c>
      <c r="E210" s="36"/>
      <c r="F210" s="185" t="s">
        <v>632</v>
      </c>
      <c r="G210" s="36"/>
      <c r="H210" s="36"/>
      <c r="I210" s="186"/>
      <c r="J210" s="36"/>
      <c r="K210" s="36"/>
      <c r="L210" s="40"/>
      <c r="M210" s="187"/>
      <c r="N210" s="188"/>
      <c r="O210" s="80"/>
      <c r="P210" s="80"/>
      <c r="Q210" s="80"/>
      <c r="R210" s="80"/>
      <c r="S210" s="80"/>
      <c r="T210" s="81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130</v>
      </c>
      <c r="AU210" s="13" t="s">
        <v>76</v>
      </c>
    </row>
    <row r="211" s="2" customFormat="1" ht="16.5" customHeight="1">
      <c r="A211" s="34"/>
      <c r="B211" s="35"/>
      <c r="C211" s="190" t="s">
        <v>321</v>
      </c>
      <c r="D211" s="190" t="s">
        <v>205</v>
      </c>
      <c r="E211" s="191" t="s">
        <v>633</v>
      </c>
      <c r="F211" s="192" t="s">
        <v>634</v>
      </c>
      <c r="G211" s="193" t="s">
        <v>135</v>
      </c>
      <c r="H211" s="194">
        <v>2</v>
      </c>
      <c r="I211" s="195"/>
      <c r="J211" s="196">
        <f>ROUND(I211*H211,2)</f>
        <v>0</v>
      </c>
      <c r="K211" s="192" t="s">
        <v>127</v>
      </c>
      <c r="L211" s="197"/>
      <c r="M211" s="198" t="s">
        <v>19</v>
      </c>
      <c r="N211" s="199" t="s">
        <v>40</v>
      </c>
      <c r="O211" s="80"/>
      <c r="P211" s="180">
        <f>O211*H211</f>
        <v>0</v>
      </c>
      <c r="Q211" s="180">
        <v>0.014</v>
      </c>
      <c r="R211" s="180">
        <f>Q211*H211</f>
        <v>0.028000000000000001</v>
      </c>
      <c r="S211" s="180">
        <v>0</v>
      </c>
      <c r="T211" s="18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2" t="s">
        <v>146</v>
      </c>
      <c r="AT211" s="182" t="s">
        <v>205</v>
      </c>
      <c r="AU211" s="182" t="s">
        <v>76</v>
      </c>
      <c r="AY211" s="13" t="s">
        <v>129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3" t="s">
        <v>76</v>
      </c>
      <c r="BK211" s="183">
        <f>ROUND(I211*H211,2)</f>
        <v>0</v>
      </c>
      <c r="BL211" s="13" t="s">
        <v>128</v>
      </c>
      <c r="BM211" s="182" t="s">
        <v>322</v>
      </c>
    </row>
    <row r="212" s="2" customFormat="1">
      <c r="A212" s="34"/>
      <c r="B212" s="35"/>
      <c r="C212" s="36"/>
      <c r="D212" s="184" t="s">
        <v>130</v>
      </c>
      <c r="E212" s="36"/>
      <c r="F212" s="185" t="s">
        <v>634</v>
      </c>
      <c r="G212" s="36"/>
      <c r="H212" s="36"/>
      <c r="I212" s="186"/>
      <c r="J212" s="36"/>
      <c r="K212" s="36"/>
      <c r="L212" s="40"/>
      <c r="M212" s="187"/>
      <c r="N212" s="188"/>
      <c r="O212" s="80"/>
      <c r="P212" s="80"/>
      <c r="Q212" s="80"/>
      <c r="R212" s="80"/>
      <c r="S212" s="80"/>
      <c r="T212" s="81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130</v>
      </c>
      <c r="AU212" s="13" t="s">
        <v>76</v>
      </c>
    </row>
    <row r="213" s="2" customFormat="1" ht="16.5" customHeight="1">
      <c r="A213" s="34"/>
      <c r="B213" s="35"/>
      <c r="C213" s="190" t="s">
        <v>236</v>
      </c>
      <c r="D213" s="190" t="s">
        <v>205</v>
      </c>
      <c r="E213" s="191" t="s">
        <v>597</v>
      </c>
      <c r="F213" s="192" t="s">
        <v>598</v>
      </c>
      <c r="G213" s="193" t="s">
        <v>135</v>
      </c>
      <c r="H213" s="194">
        <v>2</v>
      </c>
      <c r="I213" s="195"/>
      <c r="J213" s="196">
        <f>ROUND(I213*H213,2)</f>
        <v>0</v>
      </c>
      <c r="K213" s="192" t="s">
        <v>127</v>
      </c>
      <c r="L213" s="197"/>
      <c r="M213" s="198" t="s">
        <v>19</v>
      </c>
      <c r="N213" s="199" t="s">
        <v>40</v>
      </c>
      <c r="O213" s="80"/>
      <c r="P213" s="180">
        <f>O213*H213</f>
        <v>0</v>
      </c>
      <c r="Q213" s="180">
        <v>0.22444</v>
      </c>
      <c r="R213" s="180">
        <f>Q213*H213</f>
        <v>0.44888</v>
      </c>
      <c r="S213" s="180">
        <v>0</v>
      </c>
      <c r="T213" s="18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2" t="s">
        <v>146</v>
      </c>
      <c r="AT213" s="182" t="s">
        <v>205</v>
      </c>
      <c r="AU213" s="182" t="s">
        <v>76</v>
      </c>
      <c r="AY213" s="13" t="s">
        <v>129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3" t="s">
        <v>76</v>
      </c>
      <c r="BK213" s="183">
        <f>ROUND(I213*H213,2)</f>
        <v>0</v>
      </c>
      <c r="BL213" s="13" t="s">
        <v>128</v>
      </c>
      <c r="BM213" s="182" t="s">
        <v>325</v>
      </c>
    </row>
    <row r="214" s="2" customFormat="1">
      <c r="A214" s="34"/>
      <c r="B214" s="35"/>
      <c r="C214" s="36"/>
      <c r="D214" s="184" t="s">
        <v>130</v>
      </c>
      <c r="E214" s="36"/>
      <c r="F214" s="185" t="s">
        <v>598</v>
      </c>
      <c r="G214" s="36"/>
      <c r="H214" s="36"/>
      <c r="I214" s="186"/>
      <c r="J214" s="36"/>
      <c r="K214" s="36"/>
      <c r="L214" s="40"/>
      <c r="M214" s="187"/>
      <c r="N214" s="188"/>
      <c r="O214" s="80"/>
      <c r="P214" s="80"/>
      <c r="Q214" s="80"/>
      <c r="R214" s="80"/>
      <c r="S214" s="80"/>
      <c r="T214" s="81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130</v>
      </c>
      <c r="AU214" s="13" t="s">
        <v>76</v>
      </c>
    </row>
    <row r="215" s="2" customFormat="1" ht="16.5" customHeight="1">
      <c r="A215" s="34"/>
      <c r="B215" s="35"/>
      <c r="C215" s="190" t="s">
        <v>384</v>
      </c>
      <c r="D215" s="190" t="s">
        <v>205</v>
      </c>
      <c r="E215" s="191" t="s">
        <v>635</v>
      </c>
      <c r="F215" s="192" t="s">
        <v>636</v>
      </c>
      <c r="G215" s="193" t="s">
        <v>637</v>
      </c>
      <c r="H215" s="194">
        <v>1</v>
      </c>
      <c r="I215" s="195"/>
      <c r="J215" s="196">
        <f>ROUND(I215*H215,2)</f>
        <v>0</v>
      </c>
      <c r="K215" s="192" t="s">
        <v>19</v>
      </c>
      <c r="L215" s="197"/>
      <c r="M215" s="198" t="s">
        <v>19</v>
      </c>
      <c r="N215" s="199" t="s">
        <v>40</v>
      </c>
      <c r="O215" s="80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2" t="s">
        <v>146</v>
      </c>
      <c r="AT215" s="182" t="s">
        <v>205</v>
      </c>
      <c r="AU215" s="182" t="s">
        <v>76</v>
      </c>
      <c r="AY215" s="13" t="s">
        <v>129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3" t="s">
        <v>76</v>
      </c>
      <c r="BK215" s="183">
        <f>ROUND(I215*H215,2)</f>
        <v>0</v>
      </c>
      <c r="BL215" s="13" t="s">
        <v>128</v>
      </c>
      <c r="BM215" s="182" t="s">
        <v>385</v>
      </c>
    </row>
    <row r="216" s="2" customFormat="1">
      <c r="A216" s="34"/>
      <c r="B216" s="35"/>
      <c r="C216" s="36"/>
      <c r="D216" s="184" t="s">
        <v>130</v>
      </c>
      <c r="E216" s="36"/>
      <c r="F216" s="185" t="s">
        <v>636</v>
      </c>
      <c r="G216" s="36"/>
      <c r="H216" s="36"/>
      <c r="I216" s="186"/>
      <c r="J216" s="36"/>
      <c r="K216" s="36"/>
      <c r="L216" s="40"/>
      <c r="M216" s="187"/>
      <c r="N216" s="188"/>
      <c r="O216" s="80"/>
      <c r="P216" s="80"/>
      <c r="Q216" s="80"/>
      <c r="R216" s="80"/>
      <c r="S216" s="80"/>
      <c r="T216" s="81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130</v>
      </c>
      <c r="AU216" s="13" t="s">
        <v>76</v>
      </c>
    </row>
    <row r="217" s="2" customFormat="1" ht="21.75" customHeight="1">
      <c r="A217" s="34"/>
      <c r="B217" s="35"/>
      <c r="C217" s="190" t="s">
        <v>241</v>
      </c>
      <c r="D217" s="190" t="s">
        <v>205</v>
      </c>
      <c r="E217" s="191" t="s">
        <v>638</v>
      </c>
      <c r="F217" s="192" t="s">
        <v>639</v>
      </c>
      <c r="G217" s="193" t="s">
        <v>135</v>
      </c>
      <c r="H217" s="194">
        <v>5</v>
      </c>
      <c r="I217" s="195"/>
      <c r="J217" s="196">
        <f>ROUND(I217*H217,2)</f>
        <v>0</v>
      </c>
      <c r="K217" s="192" t="s">
        <v>127</v>
      </c>
      <c r="L217" s="197"/>
      <c r="M217" s="198" t="s">
        <v>19</v>
      </c>
      <c r="N217" s="199" t="s">
        <v>40</v>
      </c>
      <c r="O217" s="80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2" t="s">
        <v>146</v>
      </c>
      <c r="AT217" s="182" t="s">
        <v>205</v>
      </c>
      <c r="AU217" s="182" t="s">
        <v>76</v>
      </c>
      <c r="AY217" s="13" t="s">
        <v>129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3" t="s">
        <v>76</v>
      </c>
      <c r="BK217" s="183">
        <f>ROUND(I217*H217,2)</f>
        <v>0</v>
      </c>
      <c r="BL217" s="13" t="s">
        <v>128</v>
      </c>
      <c r="BM217" s="182" t="s">
        <v>508</v>
      </c>
    </row>
    <row r="218" s="2" customFormat="1">
      <c r="A218" s="34"/>
      <c r="B218" s="35"/>
      <c r="C218" s="36"/>
      <c r="D218" s="184" t="s">
        <v>130</v>
      </c>
      <c r="E218" s="36"/>
      <c r="F218" s="185" t="s">
        <v>639</v>
      </c>
      <c r="G218" s="36"/>
      <c r="H218" s="36"/>
      <c r="I218" s="186"/>
      <c r="J218" s="36"/>
      <c r="K218" s="36"/>
      <c r="L218" s="40"/>
      <c r="M218" s="200"/>
      <c r="N218" s="201"/>
      <c r="O218" s="202"/>
      <c r="P218" s="202"/>
      <c r="Q218" s="202"/>
      <c r="R218" s="202"/>
      <c r="S218" s="202"/>
      <c r="T218" s="203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130</v>
      </c>
      <c r="AU218" s="13" t="s">
        <v>76</v>
      </c>
    </row>
    <row r="219" s="2" customFormat="1" ht="6.96" customHeight="1">
      <c r="A219" s="34"/>
      <c r="B219" s="55"/>
      <c r="C219" s="56"/>
      <c r="D219" s="56"/>
      <c r="E219" s="56"/>
      <c r="F219" s="56"/>
      <c r="G219" s="56"/>
      <c r="H219" s="56"/>
      <c r="I219" s="56"/>
      <c r="J219" s="56"/>
      <c r="K219" s="56"/>
      <c r="L219" s="40"/>
      <c r="M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</row>
  </sheetData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orientation="landscape" blackAndWhite="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Frnka Jan</dc:creator>
  <cp:lastModifiedBy>Frnka Jan</cp:lastModifiedBy>
  <dcterms:created xsi:type="dcterms:W3CDTF">2022-07-13T06:50:56Z</dcterms:created>
  <dcterms:modified xsi:type="dcterms:W3CDTF">2022-07-13T06:51:00Z</dcterms:modified>
</cp:coreProperties>
</file>